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ecture\로봇강의\2026년 07월\"/>
    </mc:Choice>
  </mc:AlternateContent>
  <xr:revisionPtr revIDLastSave="0" documentId="13_ncr:1_{99A07FFB-0484-40E9-AA75-6658F5A50F2B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WBS_요약" sheetId="1" r:id="rId1"/>
    <sheet name="WBS_계획" sheetId="2" r:id="rId2"/>
    <sheet name="WBS_Dictionary" sheetId="3" r:id="rId3"/>
    <sheet name="4주_일정" sheetId="4" r:id="rId4"/>
    <sheet name="Gantt_4주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37" i="5" l="1"/>
  <c r="W37" i="5"/>
  <c r="V37" i="5"/>
  <c r="U37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X11" i="5"/>
  <c r="W11" i="5"/>
  <c r="V11" i="5"/>
  <c r="U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X9" i="5"/>
  <c r="W9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X8" i="5"/>
  <c r="W8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C31" i="1"/>
  <c r="B31" i="1"/>
  <c r="D31" i="1" s="1"/>
  <c r="P31" i="1" s="1"/>
  <c r="D30" i="1"/>
  <c r="P30" i="1" s="1"/>
  <c r="C30" i="1"/>
  <c r="B30" i="1"/>
  <c r="C29" i="1"/>
  <c r="B29" i="1"/>
  <c r="D29" i="1" s="1"/>
  <c r="P29" i="1" s="1"/>
  <c r="D28" i="1"/>
  <c r="P28" i="1" s="1"/>
  <c r="C28" i="1"/>
  <c r="B28" i="1"/>
  <c r="C27" i="1"/>
  <c r="B27" i="1"/>
  <c r="D27" i="1" s="1"/>
  <c r="P27" i="1" s="1"/>
  <c r="D26" i="1"/>
  <c r="P26" i="1" s="1"/>
  <c r="C26" i="1"/>
  <c r="B26" i="1"/>
  <c r="C25" i="1"/>
  <c r="B25" i="1"/>
  <c r="D25" i="1" s="1"/>
  <c r="P25" i="1" s="1"/>
  <c r="C24" i="1"/>
  <c r="B24" i="1"/>
  <c r="D24" i="1" s="1"/>
  <c r="P24" i="1" s="1"/>
  <c r="K18" i="1"/>
  <c r="G18" i="1"/>
  <c r="C18" i="1"/>
  <c r="K14" i="1"/>
  <c r="G14" i="1"/>
  <c r="C14" i="1"/>
</calcChain>
</file>

<file path=xl/sharedStrings.xml><?xml version="1.0" encoding="utf-8"?>
<sst xmlns="http://schemas.openxmlformats.org/spreadsheetml/2006/main" count="937" uniqueCount="496">
  <si>
    <t>TurtleBot3 ROS 2 WBS 대시보드</t>
  </si>
  <si>
    <t>휴머노이드시스템 | 사무실 안내·보안 로봇 프로젝트 샘플</t>
  </si>
  <si>
    <t>프로젝트 기본 정보</t>
  </si>
  <si>
    <t>프로젝트명</t>
  </si>
  <si>
    <t>TurtleBot3 ROS 2 사무실 안내·보안 로봇</t>
  </si>
  <si>
    <t>프로젝트 기간</t>
  </si>
  <si>
    <t>~</t>
  </si>
  <si>
    <t>기준일</t>
  </si>
  <si>
    <t>로봇 플랫폼</t>
  </si>
  <si>
    <t>TurtleBot3 Burger</t>
  </si>
  <si>
    <t>ROS 2</t>
  </si>
  <si>
    <t>Humble</t>
  </si>
  <si>
    <t>핵심 범위</t>
  </si>
  <si>
    <t>안내·순찰·정밀 파킹·안전 대응</t>
  </si>
  <si>
    <t>관리 기준</t>
  </si>
  <si>
    <t>산출물 중심 WBS</t>
  </si>
  <si>
    <t>총 4주</t>
  </si>
  <si>
    <t>20 근무일</t>
  </si>
  <si>
    <t>핵심 지표</t>
  </si>
  <si>
    <t>총 작업 패키지</t>
  </si>
  <si>
    <t>완료</t>
  </si>
  <si>
    <t>진행중</t>
  </si>
  <si>
    <t>미착수</t>
  </si>
  <si>
    <t>전체 진척률</t>
  </si>
  <si>
    <t>남은 기간</t>
  </si>
  <si>
    <t>대분류별 작업 현황</t>
  </si>
  <si>
    <t>대분류</t>
  </si>
  <si>
    <t>작업 수</t>
  </si>
  <si>
    <t>완료 수</t>
  </si>
  <si>
    <t>평균 진척률</t>
  </si>
  <si>
    <t>차트용 진척률(%)</t>
  </si>
  <si>
    <t>프로젝트 관리</t>
  </si>
  <si>
    <t>로봇 시스템</t>
  </si>
  <si>
    <t>지도·자율주행</t>
  </si>
  <si>
    <t>센서·비전</t>
  </si>
  <si>
    <t>서비스 기능</t>
  </si>
  <si>
    <t>시스템 통합</t>
  </si>
  <si>
    <t>시험·검증</t>
  </si>
  <si>
    <t>문서·발표</t>
  </si>
  <si>
    <t>TurtleBot3 ROS 2 사무실 안내·보안 로봇 WBS 샘플</t>
  </si>
  <si>
    <t>프로젝트 범위: TurtleBot3 Burger 기반 안내·순찰·정밀 파킹·안전 대응 서비스 | 기간: 2026-07-20 ~ 2026-08-14</t>
  </si>
  <si>
    <t>WBS ID</t>
  </si>
  <si>
    <t>중분류</t>
  </si>
  <si>
    <t>작업 패키지</t>
  </si>
  <si>
    <t>주요 산출물</t>
  </si>
  <si>
    <t>담당자</t>
  </si>
  <si>
    <t>시작일</t>
  </si>
  <si>
    <t>종료일</t>
  </si>
  <si>
    <t>기간(일)</t>
  </si>
  <si>
    <t>선행 작업</t>
  </si>
  <si>
    <t>우선순위</t>
  </si>
  <si>
    <t>상태</t>
  </si>
  <si>
    <t>진척률</t>
  </si>
  <si>
    <t>완료 기준</t>
  </si>
  <si>
    <t>비고</t>
  </si>
  <si>
    <t>1.1</t>
  </si>
  <si>
    <t>기획</t>
  </si>
  <si>
    <t>프로젝트 헌장 작성</t>
  </si>
  <si>
    <t>프로젝트 헌장</t>
  </si>
  <si>
    <t>PM/요구사항</t>
  </si>
  <si>
    <t>높음</t>
  </si>
  <si>
    <t>목표·범위·성공 기준 승인</t>
  </si>
  <si>
    <t>1.2</t>
  </si>
  <si>
    <t>범위</t>
  </si>
  <si>
    <t>서비스 범위와 제외 범위 정의</t>
  </si>
  <si>
    <t>범위 기준선</t>
  </si>
  <si>
    <t>필수·확장 기능 분리 완료</t>
  </si>
  <si>
    <t>1.3</t>
  </si>
  <si>
    <t>요구사항</t>
  </si>
  <si>
    <t>사용자·시스템 요구사항 작성</t>
  </si>
  <si>
    <t>요구사항 명세서</t>
  </si>
  <si>
    <t>요구사항 ID·검증 방법 등록</t>
  </si>
  <si>
    <t>1.4</t>
  </si>
  <si>
    <t>협업</t>
  </si>
  <si>
    <t>GitHub 저장소와 브랜치 정책 구성</t>
  </si>
  <si>
    <t>협업 환경</t>
  </si>
  <si>
    <t>중간</t>
  </si>
  <si>
    <t>Issue·Branch·PR 규칙 적용</t>
  </si>
  <si>
    <t>1.5</t>
  </si>
  <si>
    <t>관리</t>
  </si>
  <si>
    <t>위험·변경 관리 대장 작성</t>
  </si>
  <si>
    <t>위험/변경 대장</t>
  </si>
  <si>
    <t>주 2회 갱신 및 영향도 기록</t>
  </si>
  <si>
    <t>2.1</t>
  </si>
  <si>
    <t>개발환경</t>
  </si>
  <si>
    <t>ROS 2 작업공간 구성</t>
  </si>
  <si>
    <t>colcon 작업공간</t>
  </si>
  <si>
    <t>시스템/시험</t>
  </si>
  <si>
    <t>빌드·source 정상</t>
  </si>
  <si>
    <t>2.2</t>
  </si>
  <si>
    <t>패키지</t>
  </si>
  <si>
    <t>팀 전용 ROS 2 패키지 생성</t>
  </si>
  <si>
    <t>기본 패키지 구조</t>
  </si>
  <si>
    <t>ament_cmake 패키지 빌드 성공</t>
  </si>
  <si>
    <t>2.3</t>
  </si>
  <si>
    <t>Bringup</t>
  </si>
  <si>
    <t>TurtleBot3 Bringup 검증</t>
  </si>
  <si>
    <t>Bringup 실행 로그</t>
  </si>
  <si>
    <t>Navigation/제어</t>
  </si>
  <si>
    <t>모터·odom·scan 토픽 정상</t>
  </si>
  <si>
    <t>2.4</t>
  </si>
  <si>
    <t>하드웨어</t>
  </si>
  <si>
    <t>OpenCR·LiDAR 연결 검증</t>
  </si>
  <si>
    <t>하드웨어 점검표</t>
  </si>
  <si>
    <t>장치 인식·주기·TF 정상</t>
  </si>
  <si>
    <t>2.5</t>
  </si>
  <si>
    <t>센서</t>
  </si>
  <si>
    <t>카메라와 외부 센서 연결</t>
  </si>
  <si>
    <t>센서 연결표</t>
  </si>
  <si>
    <t>센서/비전</t>
  </si>
  <si>
    <t>카메라+외부 센서 3종 토픽 출력</t>
  </si>
  <si>
    <t>2.6</t>
  </si>
  <si>
    <t>모델</t>
  </si>
  <si>
    <t>URDF와 TF 트리 검증</t>
  </si>
  <si>
    <t>TF 트리 캡처</t>
  </si>
  <si>
    <t>단절·중복 TF 없음</t>
  </si>
  <si>
    <t>2.7</t>
  </si>
  <si>
    <t>보정</t>
  </si>
  <si>
    <t>오도메트리 직진·회전 보정</t>
  </si>
  <si>
    <t>보정 파라미터/CSV</t>
  </si>
  <si>
    <t>직진·회전 각 10회 측정</t>
  </si>
  <si>
    <t>2.8</t>
  </si>
  <si>
    <t>로그</t>
  </si>
  <si>
    <t>rosbag·CSV 로그 저장 구조 구성</t>
  </si>
  <si>
    <t>로그 디렉터리 규칙</t>
  </si>
  <si>
    <t>임무별 로그 자동 생성</t>
  </si>
  <si>
    <t>3.1</t>
  </si>
  <si>
    <t>계획</t>
  </si>
  <si>
    <t>지도 작성 동선과 기준점 계획</t>
  </si>
  <si>
    <t>지도 작성 계획서</t>
  </si>
  <si>
    <t>사무실 전체 커버리지 확인</t>
  </si>
  <si>
    <t>3.2</t>
  </si>
  <si>
    <t>SLAM</t>
  </si>
  <si>
    <t>SLAM 원본 지도 생성</t>
  </si>
  <si>
    <t>original_map.pgm/yaml</t>
  </si>
  <si>
    <t>3.1,2.7</t>
  </si>
  <si>
    <t>벽·통로 형상 재현</t>
  </si>
  <si>
    <t>3.3</t>
  </si>
  <si>
    <t>지도</t>
  </si>
  <si>
    <t>서비스 지도 편집</t>
  </si>
  <si>
    <t>service_map.pgm/yaml</t>
  </si>
  <si>
    <t>노이즈 제거·금지구역 반영</t>
  </si>
  <si>
    <t>3.4</t>
  </si>
  <si>
    <t>Localization</t>
  </si>
  <si>
    <t>AMCL Localization 검증</t>
  </si>
  <si>
    <t>Localization 시험표</t>
  </si>
  <si>
    <t>초기 위치 재설정 5회 성공</t>
  </si>
  <si>
    <t>3.5</t>
  </si>
  <si>
    <t>Navigation2</t>
  </si>
  <si>
    <t>Navigation2 파라미터 설정</t>
  </si>
  <si>
    <t>nav2_params.yaml</t>
  </si>
  <si>
    <t>단일 목표점 이동 5회 성공</t>
  </si>
  <si>
    <t>3.6</t>
  </si>
  <si>
    <t>경유점</t>
  </si>
  <si>
    <t>10개 이상 경유점 작성</t>
  </si>
  <si>
    <t>waypoints.yaml/json</t>
  </si>
  <si>
    <t>좌표·방향·ID 검증</t>
  </si>
  <si>
    <t>3.7</t>
  </si>
  <si>
    <t>경로</t>
  </si>
  <si>
    <t>안내·순찰 경로 2종 작성</t>
  </si>
  <si>
    <t>route 설정 파일</t>
  </si>
  <si>
    <t>2개 경로 반복 실행</t>
  </si>
  <si>
    <t>3.8</t>
  </si>
  <si>
    <t>회피</t>
  </si>
  <si>
    <t>장애물 회피 파라미터 튜닝</t>
  </si>
  <si>
    <t>회피 시험 결과</t>
  </si>
  <si>
    <t>정적 장애물 10회 회피</t>
  </si>
  <si>
    <t>3.9</t>
  </si>
  <si>
    <t>복구</t>
  </si>
  <si>
    <t>Recovery와 후진 안전 동작</t>
  </si>
  <si>
    <t>복구 동작 설정</t>
  </si>
  <si>
    <t>막힘·목표 실패 복구</t>
  </si>
  <si>
    <t>4.1</t>
  </si>
  <si>
    <t>외부 센서 브리지 노드 구현</t>
  </si>
  <si>
    <t>sensor_bridge 노드</t>
  </si>
  <si>
    <t>센서값 표준 메시지 발행</t>
  </si>
  <si>
    <t>4.2</t>
  </si>
  <si>
    <t>외부 센서 3종 데이터 검증</t>
  </si>
  <si>
    <t>센서 시험표</t>
  </si>
  <si>
    <t>샘플링 주기·범위 검증</t>
  </si>
  <si>
    <t>4.3</t>
  </si>
  <si>
    <t>카메라</t>
  </si>
  <si>
    <t>카메라 파이프라인과 보정</t>
  </si>
  <si>
    <t>camera_info.yaml</t>
  </si>
  <si>
    <t>왜곡 보정·프레임 주기 확인</t>
  </si>
  <si>
    <t>4.4</t>
  </si>
  <si>
    <t>ArUco</t>
  </si>
  <si>
    <t>ArUco 마커 검출 노드</t>
  </si>
  <si>
    <t>aruco_detector 노드</t>
  </si>
  <si>
    <t>20회 인식 시험 기록</t>
  </si>
  <si>
    <t>4.5</t>
  </si>
  <si>
    <t>자세추정</t>
  </si>
  <si>
    <t>마커 거리·각도 자세 추정</t>
  </si>
  <si>
    <t>pose 토픽/시험표</t>
  </si>
  <si>
    <t>거리·각도 오차 측정</t>
  </si>
  <si>
    <t>4.6</t>
  </si>
  <si>
    <t>표시</t>
  </si>
  <si>
    <t>음성·효과음·LED 상태 표시</t>
  </si>
  <si>
    <t>상태 표시 노드</t>
  </si>
  <si>
    <t>서비스/GUI</t>
  </si>
  <si>
    <t>상태별 출력 매핑</t>
  </si>
  <si>
    <t>4.7</t>
  </si>
  <si>
    <t>GUI</t>
  </si>
  <si>
    <t>PyQt 운영 GUI 구현</t>
  </si>
  <si>
    <t>운영 GUI</t>
  </si>
  <si>
    <t>1.3,2.2</t>
  </si>
  <si>
    <t>임무·상태·알람 표시</t>
  </si>
  <si>
    <t>5.1</t>
  </si>
  <si>
    <t>상태관리</t>
  </si>
  <si>
    <t>Mission Manager 구현</t>
  </si>
  <si>
    <t>mission_manager 노드</t>
  </si>
  <si>
    <t>3.7,4.1</t>
  </si>
  <si>
    <t>상태 전환·취소·오류 처리</t>
  </si>
  <si>
    <t>5.2</t>
  </si>
  <si>
    <t>안내</t>
  </si>
  <si>
    <t>대기·안내 서비스 구현</t>
  </si>
  <si>
    <t>주간 안내 시나리오</t>
  </si>
  <si>
    <t>5.1,4.6,4.7</t>
  </si>
  <si>
    <t>목적지 안내 후 대기점 복귀</t>
  </si>
  <si>
    <t>5.3</t>
  </si>
  <si>
    <t>운반</t>
  </si>
  <si>
    <t>간단 물품 운반 서비스</t>
  </si>
  <si>
    <t>운반 시나리오</t>
  </si>
  <si>
    <t>낮음</t>
  </si>
  <si>
    <t>확장 기능 1회 시연</t>
  </si>
  <si>
    <t>5.4</t>
  </si>
  <si>
    <t>순찰</t>
  </si>
  <si>
    <t>야간 순찰 서비스 구현</t>
  </si>
  <si>
    <t>야간 순찰 시나리오</t>
  </si>
  <si>
    <t>5.1,3.7,4.2</t>
  </si>
  <si>
    <t>10개 경유점 순찰</t>
  </si>
  <si>
    <t>5.5</t>
  </si>
  <si>
    <t>복귀</t>
  </si>
  <si>
    <t>복귀·도킹 준비 상태 구현</t>
  </si>
  <si>
    <t>RETURN/PRE_DOCK 상태</t>
  </si>
  <si>
    <t>임무 종료 후 도킹 대기점 이동</t>
  </si>
  <si>
    <t>5.6</t>
  </si>
  <si>
    <t>이상감지</t>
  </si>
  <si>
    <t>이상 감지와 증거 저장</t>
  </si>
  <si>
    <t>이벤트 JSON/사진</t>
  </si>
  <si>
    <t>4.2,4.3</t>
  </si>
  <si>
    <t>시간·위치·센서값·사진 저장</t>
  </si>
  <si>
    <t>5.7</t>
  </si>
  <si>
    <t>보고서</t>
  </si>
  <si>
    <t>순찰 결과 보고서 생성</t>
  </si>
  <si>
    <t>순찰 보고서 CSV/PDF</t>
  </si>
  <si>
    <t>5.4,5.6</t>
  </si>
  <si>
    <t>이벤트 요약 자동 생성</t>
  </si>
  <si>
    <t>6.1</t>
  </si>
  <si>
    <t>Launch</t>
  </si>
  <si>
    <t>전체 시스템 Launch 통합</t>
  </si>
  <si>
    <t>robot_service.launch.py</t>
  </si>
  <si>
    <t>3.5,4.7,5.1</t>
  </si>
  <si>
    <t>단일 명령 전체 실행</t>
  </si>
  <si>
    <t>6.2</t>
  </si>
  <si>
    <t>도킹</t>
  </si>
  <si>
    <t>ArUco 정밀 파킹 구현</t>
  </si>
  <si>
    <t>도킹 컨트롤러</t>
  </si>
  <si>
    <t>3.9,4.5,5.5</t>
  </si>
  <si>
    <t>도킹 10회 성공률 기록</t>
  </si>
  <si>
    <t>6.3</t>
  </si>
  <si>
    <t>자동실행</t>
  </si>
  <si>
    <t>전원 인가 자동 실행 구성</t>
  </si>
  <si>
    <t>systemd 서비스</t>
  </si>
  <si>
    <t>전원 재인가 5회 성공</t>
  </si>
  <si>
    <t>6.4</t>
  </si>
  <si>
    <t>통신</t>
  </si>
  <si>
    <t>Wi-Fi 단절 안전 대응</t>
  </si>
  <si>
    <t>통신 단절 정책</t>
  </si>
  <si>
    <t>단절 5회 안전 동작</t>
  </si>
  <si>
    <t>6.5</t>
  </si>
  <si>
    <t>감시</t>
  </si>
  <si>
    <t>Watchdog와 노드 자동 재시작</t>
  </si>
  <si>
    <t>watchdog 설정</t>
  </si>
  <si>
    <t>핵심 노드 종료 5회 복구</t>
  </si>
  <si>
    <t>6.6</t>
  </si>
  <si>
    <t>최적화</t>
  </si>
  <si>
    <t>CPU·메모리·토픽 주기 최적화</t>
  </si>
  <si>
    <t>성능 측정표</t>
  </si>
  <si>
    <t>과부하·토픽 병목 제거</t>
  </si>
  <si>
    <t>6.7</t>
  </si>
  <si>
    <t>파라미터</t>
  </si>
  <si>
    <t>최종 파라미터 통합</t>
  </si>
  <si>
    <t>config 릴리스 후보</t>
  </si>
  <si>
    <t>6.2,6.6</t>
  </si>
  <si>
    <t>파라미터 버전 고정</t>
  </si>
  <si>
    <t>7.1</t>
  </si>
  <si>
    <t>단위시험</t>
  </si>
  <si>
    <t>핵심 노드 단위 시험</t>
  </si>
  <si>
    <t>단위 시험 결과</t>
  </si>
  <si>
    <t>4.1,4.4,5.1</t>
  </si>
  <si>
    <t>정상·예외 케이스 통과</t>
  </si>
  <si>
    <t>7.2</t>
  </si>
  <si>
    <t>주행시험</t>
  </si>
  <si>
    <t>직진·회전 성능 시험</t>
  </si>
  <si>
    <t>주행 성능 CSV</t>
  </si>
  <si>
    <t>2.7,6.7</t>
  </si>
  <si>
    <t>각 10회 오차 통계</t>
  </si>
  <si>
    <t>7.3</t>
  </si>
  <si>
    <t>도착시험</t>
  </si>
  <si>
    <t>목표점 도착 오차 시험</t>
  </si>
  <si>
    <t>도착 오차 결과</t>
  </si>
  <si>
    <t>목표점 10회 측정</t>
  </si>
  <si>
    <t>7.4</t>
  </si>
  <si>
    <t>환경시험</t>
  </si>
  <si>
    <t>좁은 통로·장애물 회피 시험</t>
  </si>
  <si>
    <t>환경 시험표</t>
  </si>
  <si>
    <t>충돌 없이 반복 통과</t>
  </si>
  <si>
    <t>7.5</t>
  </si>
  <si>
    <t>시나리오</t>
  </si>
  <si>
    <t>주간 안내 시나리오 10회 시험</t>
  </si>
  <si>
    <t>안내 시험 결과</t>
  </si>
  <si>
    <t>5.2,6.1</t>
  </si>
  <si>
    <t>성공률·실패 원인 기록</t>
  </si>
  <si>
    <t>7.6</t>
  </si>
  <si>
    <t>야간 순찰 시나리오 10회 시험</t>
  </si>
  <si>
    <t>순찰 시험 결과</t>
  </si>
  <si>
    <t>5.4,6.1</t>
  </si>
  <si>
    <t>경유점·이상 감지 검증</t>
  </si>
  <si>
    <t>7.7</t>
  </si>
  <si>
    <t>장애시험</t>
  </si>
  <si>
    <t>통신 단절·노드 종료 시험</t>
  </si>
  <si>
    <t>장애 복구 결과</t>
  </si>
  <si>
    <t>6.4,6.5</t>
  </si>
  <si>
    <t>각 5회 안전 복구</t>
  </si>
  <si>
    <t>7.8</t>
  </si>
  <si>
    <t>전원시험</t>
  </si>
  <si>
    <t>전원 재인가 자동 실행 시험</t>
  </si>
  <si>
    <t>전원 시험 결과</t>
  </si>
  <si>
    <t>5회 자동 시작</t>
  </si>
  <si>
    <t>7.9</t>
  </si>
  <si>
    <t>인수시험</t>
  </si>
  <si>
    <t>최종 인수 시험</t>
  </si>
  <si>
    <t>인수 체크리스트</t>
  </si>
  <si>
    <t>7.2,7.5,7.6,7.7</t>
  </si>
  <si>
    <t>필수 요구사항 전부 통과</t>
  </si>
  <si>
    <t>8.1</t>
  </si>
  <si>
    <t>사용자·시스템 요구사항 문서 정리</t>
  </si>
  <si>
    <t>요구사항 최종본</t>
  </si>
  <si>
    <t>변경 이력 포함</t>
  </si>
  <si>
    <t>8.2</t>
  </si>
  <si>
    <t>설계</t>
  </si>
  <si>
    <t>시스템 구성도·인터페이스 명세</t>
  </si>
  <si>
    <t>설계 문서</t>
  </si>
  <si>
    <t>2.6,4.1,5.1</t>
  </si>
  <si>
    <t>노드·토픽·Action·Service 명시</t>
  </si>
  <si>
    <t>8.3</t>
  </si>
  <si>
    <t>GUI 설계서</t>
  </si>
  <si>
    <t>GUI 화면 정의서</t>
  </si>
  <si>
    <t>화면·상태·알람 정의</t>
  </si>
  <si>
    <t>8.4</t>
  </si>
  <si>
    <t>시험</t>
  </si>
  <si>
    <t>시험 결과서 작성</t>
  </si>
  <si>
    <t>시험 결과서</t>
  </si>
  <si>
    <t>원시 데이터·판정 포함</t>
  </si>
  <si>
    <t>8.5</t>
  </si>
  <si>
    <t>매뉴얼</t>
  </si>
  <si>
    <t>README·설치·실행 매뉴얼</t>
  </si>
  <si>
    <t>README/매뉴얼</t>
  </si>
  <si>
    <t>신규 PC 재현 가능</t>
  </si>
  <si>
    <t>8.6</t>
  </si>
  <si>
    <t>영상</t>
  </si>
  <si>
    <t>시연 영상 제작</t>
  </si>
  <si>
    <t>시연 영상</t>
  </si>
  <si>
    <t>7.5,7.6</t>
  </si>
  <si>
    <t>안내·순찰·도킹 포함</t>
  </si>
  <si>
    <t>8.7</t>
  </si>
  <si>
    <t>발표</t>
  </si>
  <si>
    <t>최종 발표 자료 작성</t>
  </si>
  <si>
    <t>발표 자료</t>
  </si>
  <si>
    <t>8.2,8.4</t>
  </si>
  <si>
    <t>문제·구현·시험·성과 구성</t>
  </si>
  <si>
    <t>8.8</t>
  </si>
  <si>
    <t>릴리스</t>
  </si>
  <si>
    <t>최종 Release와 회고</t>
  </si>
  <si>
    <t>Release/회고록</t>
  </si>
  <si>
    <t>7.9,8.5</t>
  </si>
  <si>
    <t>태그·릴리스 노트·개선점</t>
  </si>
  <si>
    <t>WBS Dictionary — 핵심 작업 패키지 정의</t>
  </si>
  <si>
    <t>목적</t>
  </si>
  <si>
    <t>주요 입력</t>
  </si>
  <si>
    <t>핵심 활동</t>
  </si>
  <si>
    <t>산출물</t>
  </si>
  <si>
    <t>검증 방법</t>
  </si>
  <si>
    <t>사용자·시스템 요구사항</t>
  </si>
  <si>
    <t>서비스 시나리오를 검증 가능한 요구사항으로 변환</t>
  </si>
  <si>
    <t>서비스 시나리오, 프로젝트 목표</t>
  </si>
  <si>
    <t>요구사항 ID 부여, 기능/비기능 분류, 검증 방법 연결</t>
  </si>
  <si>
    <t>요구사항 명세서, 추적표</t>
  </si>
  <si>
    <t>모든 요구사항에 ID·검증 방법·관련 WBS 등록</t>
  </si>
  <si>
    <t>팀 검토 및 기준선 승인</t>
  </si>
  <si>
    <t>오도메트리 보정</t>
  </si>
  <si>
    <t>직진·회전 누적 오차를 줄여 자율주행 기반 확보</t>
  </si>
  <si>
    <t>wheel radius, wheel separation, 측정 환경</t>
  </si>
  <si>
    <t>1m 직진 10회, 90°/180° 회전 10회, 파라미터 보정</t>
  </si>
  <si>
    <t>측정 CSV, 보정 파라미터</t>
  </si>
  <si>
    <t>보정 전후 오차 통계와 최종값 기록</t>
  </si>
  <si>
    <t>실측 거리·각도 비교</t>
  </si>
  <si>
    <t>SLAM 원본 지도</t>
  </si>
  <si>
    <t>사무실 공간의 기준 지도 생성</t>
  </si>
  <si>
    <t>LiDAR, odom, SLAM 설정</t>
  </si>
  <si>
    <t>전체 공간 주행, 루프 클로저 확인, 지도 저장</t>
  </si>
  <si>
    <t>벽·통로 형상 재현, 누락 구역 없음</t>
  </si>
  <si>
    <t>RViz 검토 및 재주행</t>
  </si>
  <si>
    <t>Navigation2 설정</t>
  </si>
  <si>
    <t>안정적인 목표점 이동과 장애물 회피 확보</t>
  </si>
  <si>
    <t>서비스 지도, odom, 센서 TF</t>
  </si>
  <si>
    <t>Planner/Controller/Costmap/BT 파라미터 튜닝</t>
  </si>
  <si>
    <t>단일 목표점 5회 이상 성공</t>
  </si>
  <si>
    <t>목표 도착·경로·복구 로그</t>
  </si>
  <si>
    <t>ArUco 검출</t>
  </si>
  <si>
    <t>도킹 마커 ID와 영상 좌표 검출</t>
  </si>
  <si>
    <t>보정된 카메라 영상, marker dictionary</t>
  </si>
  <si>
    <t>검출·필터링·중심 오차 계산</t>
  </si>
  <si>
    <t>조명 조건별 20회 인식 결과 기록</t>
  </si>
  <si>
    <t>인식률·실패 원인 분석</t>
  </si>
  <si>
    <t>PyQt 운영 GUI</t>
  </si>
  <si>
    <t>로봇 상태와 임무를 운영자가 통제</t>
  </si>
  <si>
    <t>Mission 상태, 센서·알람 토픽</t>
  </si>
  <si>
    <t>임무 시작/취소, 상태 표시, 로그·알람 화면 구현</t>
  </si>
  <si>
    <t>주요 상태와 알람이 실시간 표시</t>
  </si>
  <si>
    <t>시나리오 기반 GUI 시험</t>
  </si>
  <si>
    <t>Mission Manager</t>
  </si>
  <si>
    <t>서비스 전체 상태와 오류 흐름 관리</t>
  </si>
  <si>
    <t>GUI 명령, Nav2 Action, 센서 이벤트</t>
  </si>
  <si>
    <t>IDLE/GUIDE/PATROL/RETURN/DOCKING/ERROR 상태 전환</t>
  </si>
  <si>
    <t>시작·취소·오류·복귀 전환 완성</t>
  </si>
  <si>
    <t>상태 전이 시험</t>
  </si>
  <si>
    <t>이상 감지·증거 저장</t>
  </si>
  <si>
    <t>순찰 중 이상 상황의 재현 가능한 기록 확보</t>
  </si>
  <si>
    <t>센서값, 카메라, 로봇 위치</t>
  </si>
  <si>
    <t>필터·지속시간 판단, 사진 캡처, JSON/CSV 기록</t>
  </si>
  <si>
    <t>이벤트 JSON, 사진, 로그</t>
  </si>
  <si>
    <t>시간·위치·종류·센서값·파일 경로 저장</t>
  </si>
  <si>
    <t>정상/이상 입력 시험</t>
  </si>
  <si>
    <t>ArUco 정밀 파킹</t>
  </si>
  <si>
    <t>Nav2 이후 최종 위치·각도를 정밀 보정</t>
  </si>
  <si>
    <t>ArUco pose, cmd_vel, 안전 거리</t>
  </si>
  <si>
    <t>탐색, 정렬, 저속 접근, 재시도·후퇴</t>
  </si>
  <si>
    <t>10회 성공률과 최종 오차 기록</t>
  </si>
  <si>
    <t>도킹 반복 시험</t>
  </si>
  <si>
    <t>Wi-Fi 단절 대응</t>
  </si>
  <si>
    <t>원격 통신 상실 시 위험 동작 방지</t>
  </si>
  <si>
    <t>네트워크 상태, Mission 상태</t>
  </si>
  <si>
    <t>단절 감지, 정지/복귀 정책, 로컬 임무 유지</t>
  </si>
  <si>
    <t>통신 단절 정책과 노드</t>
  </si>
  <si>
    <t>단절 5회 모두 정의된 안전 동작</t>
  </si>
  <si>
    <t>Wi-Fi 강제 해제 시험</t>
  </si>
  <si>
    <t>주간 안내 10회 시험</t>
  </si>
  <si>
    <t>안내 서비스의 반복 재현성 검증</t>
  </si>
  <si>
    <t>통합 시스템, 안내 경로</t>
  </si>
  <si>
    <t>호출·목적지 이동·도착 안내·복귀 반복</t>
  </si>
  <si>
    <t>10회 성공률과 실패 원인 기록</t>
  </si>
  <si>
    <t>체크리스트·로그·영상</t>
  </si>
  <si>
    <t>다른 PC에서 시스템을 재현할 수 있게 함</t>
  </si>
  <si>
    <t>최종 코드, 패키지 의존성, 설정 파일</t>
  </si>
  <si>
    <t>설치·빌드·실행·문제 해결 절차 작성</t>
  </si>
  <si>
    <t>README, 설치/실행 매뉴얼</t>
  </si>
  <si>
    <t>신규 환경에서 문서만으로 실행 성공</t>
  </si>
  <si>
    <t>클린 환경 재현 시험</t>
  </si>
  <si>
    <t>TurtleBot3 ROS 2 프로젝트 4주 실행 일정</t>
  </si>
  <si>
    <t>주차</t>
  </si>
  <si>
    <t>기간</t>
  </si>
  <si>
    <t>주간 목표</t>
  </si>
  <si>
    <t>핵심 작업</t>
  </si>
  <si>
    <t>마일스톤</t>
  </si>
  <si>
    <t>종료 조건</t>
  </si>
  <si>
    <t>주 책임</t>
  </si>
  <si>
    <t>1주차</t>
  </si>
  <si>
    <t>2026-07-20 ~ 2026-07-24</t>
  </si>
  <si>
    <t>범위 확정과 기본 시스템 구동</t>
  </si>
  <si>
    <t>프로젝트 헌장·요구사항·GitHub·ROS 2 작업공간·Bringup·센서 연결·오도메트리 1차 측정</t>
  </si>
  <si>
    <t>요구사항 명세, Bringup 로그, 센서 연결표</t>
  </si>
  <si>
    <t>범위 기준선 승인</t>
  </si>
  <si>
    <t>TurtleBot3 기본 토픽과 센서 데이터가 정상 출력</t>
  </si>
  <si>
    <t>2주차</t>
  </si>
  <si>
    <t>2026-07-27 ~ 2026-07-31</t>
  </si>
  <si>
    <t>핵심 기술 개별 검증</t>
  </si>
  <si>
    <t>SLAM 지도·AMCL·Navigation2·외부 센서 3종·카메라 보정·ArUco 검출·경유점 작성</t>
  </si>
  <si>
    <t>지도 파일, nav2 설정, 센서/비전 노드</t>
  </si>
  <si>
    <t>핵심 기술 검증 완료</t>
  </si>
  <si>
    <t>지도 기반 단일 목표 이동과 ArUco 인식 성공</t>
  </si>
  <si>
    <t>3주차</t>
  </si>
  <si>
    <t>2026-08-03 ~ 2026-08-07</t>
  </si>
  <si>
    <t>서비스 통합</t>
  </si>
  <si>
    <t>Mission Manager·안내·순찰·GUI·상태 표시·ArUco 파킹·전체 Launch·통신 단절 대응</t>
  </si>
  <si>
    <t>통합 Launch, 안내/순찰 시나리오, GUI</t>
  </si>
  <si>
    <t>전체 흐름 1회 성공</t>
  </si>
  <si>
    <t>전원 인가부터 임무 종료·복귀까지 동작</t>
  </si>
  <si>
    <t>4주차</t>
  </si>
  <si>
    <t>2026-08-10 ~ 2026-08-14</t>
  </si>
  <si>
    <t>시험·안정화·문서화</t>
  </si>
  <si>
    <t>주행 성능·시나리오 10회·통신/노드 장애·전원 재인가·시험 결과서·README·영상·발표</t>
  </si>
  <si>
    <t>시험 결과서, 매뉴얼, 시연 영상, Release</t>
  </si>
  <si>
    <t>필수 요구사항 통과와 재현 가능한 배포본 완성</t>
  </si>
  <si>
    <t>TurtleBot3 ROS 2 WBS — 4주 간트 차트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</si>
</sst>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0&quot;일&quot;"/>
  </numFmts>
  <fonts count="14">
    <font>
      <sz val="11"/>
      <name val="Carlito"/>
    </font>
    <font>
      <b/>
      <sz val="20"/>
      <color rgb="FFFFFFFF"/>
      <name val="Carlito"/>
    </font>
    <font>
      <b/>
      <sz val="10"/>
      <color rgb="FFFFFFFF"/>
      <name val="Carlito"/>
    </font>
    <font>
      <b/>
      <sz val="11"/>
      <color rgb="FF3A3A3A"/>
      <name val="Carlito"/>
    </font>
    <font>
      <b/>
      <sz val="24"/>
      <color rgb="FFFFFFFF"/>
      <name val="Carlito"/>
    </font>
    <font>
      <b/>
      <sz val="11"/>
      <color rgb="FFFFFFFF"/>
      <name val="Carlito"/>
    </font>
    <font>
      <b/>
      <sz val="12"/>
      <color rgb="FFFFFFFF"/>
      <name val="Carlito"/>
    </font>
    <font>
      <b/>
      <sz val="20"/>
      <color rgb="FF1C75BC"/>
      <name val="Carlito"/>
    </font>
    <font>
      <b/>
      <sz val="9"/>
      <color rgb="FF3A3A3A"/>
      <name val="Carlito"/>
    </font>
    <font>
      <b/>
      <sz val="20"/>
      <color rgb="FF70B32F"/>
      <name val="Carlito"/>
    </font>
    <font>
      <b/>
      <sz val="20"/>
      <color rgb="FFF59E0B"/>
      <name val="Carlito"/>
    </font>
    <font>
      <b/>
      <sz val="20"/>
      <color rgb="FF3A3A3A"/>
      <name val="Carlito"/>
    </font>
    <font>
      <sz val="11"/>
      <name val="Carlito"/>
    </font>
    <font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1C75BC"/>
      </patternFill>
    </fill>
    <fill>
      <patternFill patternType="solid">
        <fgColor rgb="FFEEF6FC"/>
      </patternFill>
    </fill>
    <fill>
      <patternFill patternType="solid">
        <fgColor rgb="FF3A3A3A"/>
      </patternFill>
    </fill>
    <fill>
      <patternFill patternType="solid">
        <fgColor rgb="FFDCEEFF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0D5DD"/>
      </left>
      <right style="thin">
        <color rgb="FFD0D5DD"/>
      </right>
      <top style="thin">
        <color rgb="FFD0D5DD"/>
      </top>
      <bottom/>
      <diagonal/>
    </border>
    <border>
      <left style="thin">
        <color rgb="FFD0D5DD"/>
      </left>
      <right style="thin">
        <color rgb="FFD0D5DD"/>
      </right>
      <top/>
      <bottom/>
      <diagonal/>
    </border>
    <border>
      <left style="thin">
        <color rgb="FFD0D5DD"/>
      </left>
      <right style="thin">
        <color rgb="FFD0D5DD"/>
      </right>
      <top/>
      <bottom style="thin">
        <color rgb="FFD0D5DD"/>
      </bottom>
      <diagonal/>
    </border>
    <border>
      <left style="thin">
        <color rgb="FFD0D5DD"/>
      </left>
      <right/>
      <top style="thin">
        <color rgb="FFD0D5DD"/>
      </top>
      <bottom/>
      <diagonal/>
    </border>
    <border>
      <left/>
      <right style="thin">
        <color rgb="FFD0D5DD"/>
      </right>
      <top style="thin">
        <color rgb="FFD0D5DD"/>
      </top>
      <bottom/>
      <diagonal/>
    </border>
    <border>
      <left style="thin">
        <color rgb="FFD0D5DD"/>
      </left>
      <right/>
      <top/>
      <bottom/>
      <diagonal/>
    </border>
    <border>
      <left/>
      <right style="thin">
        <color rgb="FFD0D5DD"/>
      </right>
      <top/>
      <bottom/>
      <diagonal/>
    </border>
    <border>
      <left style="thin">
        <color rgb="FFD0D5DD"/>
      </left>
      <right/>
      <top/>
      <bottom style="thin">
        <color rgb="FFD0D5DD"/>
      </bottom>
      <diagonal/>
    </border>
    <border>
      <left/>
      <right style="thin">
        <color rgb="FFD0D5DD"/>
      </right>
      <top/>
      <bottom style="thin">
        <color rgb="FFD0D5DD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D0D5DD"/>
      </top>
      <bottom/>
      <diagonal/>
    </border>
    <border>
      <left/>
      <right/>
      <top/>
      <bottom style="thin">
        <color rgb="FFD0D5DD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D0D5DD"/>
      </left>
      <right/>
      <top style="thin">
        <color rgb="FFD0D5DD"/>
      </top>
      <bottom style="thin">
        <color rgb="FFD0D5DD"/>
      </bottom>
      <diagonal/>
    </border>
    <border>
      <left/>
      <right/>
      <top style="thin">
        <color rgb="FFD0D5DD"/>
      </top>
      <bottom style="thin">
        <color rgb="FFD0D5DD"/>
      </bottom>
      <diagonal/>
    </border>
    <border>
      <left/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">
    <xf numFmtId="0" fontId="0" fillId="0" borderId="0"/>
    <xf numFmtId="0" fontId="12" fillId="0" borderId="0"/>
  </cellStyleXfs>
  <cellXfs count="13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0" fillId="0" borderId="6" xfId="1" applyFont="1" applyBorder="1"/>
    <xf numFmtId="0" fontId="0" fillId="0" borderId="8" xfId="1" applyFont="1" applyBorder="1"/>
    <xf numFmtId="0" fontId="0" fillId="0" borderId="10" xfId="1" applyFont="1" applyBorder="1"/>
    <xf numFmtId="0" fontId="2" fillId="2" borderId="12" xfId="1" applyFont="1" applyFill="1" applyBorder="1" applyAlignment="1">
      <alignment horizontal="center" vertical="center" wrapText="1"/>
    </xf>
    <xf numFmtId="0" fontId="0" fillId="0" borderId="13" xfId="1" applyFont="1" applyBorder="1"/>
    <xf numFmtId="0" fontId="0" fillId="0" borderId="0" xfId="1" applyFont="1"/>
    <xf numFmtId="0" fontId="0" fillId="0" borderId="14" xfId="1" applyFont="1" applyBorder="1"/>
    <xf numFmtId="0" fontId="0" fillId="0" borderId="13" xfId="1" applyFont="1" applyBorder="1" applyAlignment="1">
      <alignment vertical="center"/>
    </xf>
    <xf numFmtId="0" fontId="0" fillId="0" borderId="7" xfId="1" applyFont="1" applyBorder="1" applyAlignment="1">
      <alignment vertical="center"/>
    </xf>
    <xf numFmtId="0" fontId="0" fillId="0" borderId="13" xfId="1" applyFont="1" applyBorder="1" applyAlignment="1">
      <alignment vertical="center" wrapText="1"/>
    </xf>
    <xf numFmtId="0" fontId="0" fillId="0" borderId="0" xfId="1" applyFont="1" applyAlignment="1">
      <alignment vertical="center" wrapText="1"/>
    </xf>
    <xf numFmtId="0" fontId="0" fillId="0" borderId="14" xfId="1" applyFont="1" applyBorder="1" applyAlignment="1">
      <alignment vertical="center" wrapText="1"/>
    </xf>
    <xf numFmtId="0" fontId="0" fillId="0" borderId="7" xfId="1" applyFont="1" applyBorder="1" applyAlignment="1">
      <alignment vertical="center" wrapText="1"/>
    </xf>
    <xf numFmtId="0" fontId="0" fillId="0" borderId="9" xfId="1" applyFont="1" applyBorder="1" applyAlignment="1">
      <alignment vertical="center" wrapText="1"/>
    </xf>
    <xf numFmtId="0" fontId="0" fillId="0" borderId="11" xfId="1" applyFont="1" applyBorder="1" applyAlignment="1">
      <alignment vertical="center" wrapText="1"/>
    </xf>
    <xf numFmtId="0" fontId="0" fillId="0" borderId="6" xfId="1" applyFont="1" applyBorder="1" applyAlignment="1">
      <alignment horizontal="center" vertical="center"/>
    </xf>
    <xf numFmtId="0" fontId="0" fillId="0" borderId="8" xfId="1" applyFont="1" applyBorder="1" applyAlignment="1">
      <alignment horizontal="center" vertical="center"/>
    </xf>
    <xf numFmtId="0" fontId="0" fillId="0" borderId="10" xfId="1" applyFont="1" applyBorder="1" applyAlignment="1">
      <alignment horizontal="center" vertical="center"/>
    </xf>
    <xf numFmtId="0" fontId="0" fillId="0" borderId="13" xfId="1" applyFont="1" applyBorder="1" applyAlignment="1">
      <alignment horizontal="center" vertical="center"/>
    </xf>
    <xf numFmtId="176" fontId="0" fillId="0" borderId="13" xfId="1" applyNumberFormat="1" applyFont="1" applyBorder="1" applyAlignment="1">
      <alignment horizontal="center" vertical="center"/>
    </xf>
    <xf numFmtId="1" fontId="0" fillId="0" borderId="13" xfId="1" applyNumberFormat="1" applyFont="1" applyBorder="1" applyAlignment="1">
      <alignment horizontal="center" vertical="center"/>
    </xf>
    <xf numFmtId="9" fontId="0" fillId="0" borderId="13" xfId="1" applyNumberFormat="1" applyFont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176" fontId="0" fillId="0" borderId="0" xfId="1" applyNumberFormat="1" applyFont="1" applyAlignment="1">
      <alignment horizontal="center" vertical="center"/>
    </xf>
    <xf numFmtId="1" fontId="0" fillId="0" borderId="0" xfId="1" applyNumberFormat="1" applyFont="1" applyAlignment="1">
      <alignment horizontal="center" vertical="center"/>
    </xf>
    <xf numFmtId="9" fontId="0" fillId="0" borderId="0" xfId="1" applyNumberFormat="1" applyFont="1" applyAlignment="1">
      <alignment horizontal="center" vertical="center"/>
    </xf>
    <xf numFmtId="0" fontId="0" fillId="0" borderId="14" xfId="1" applyFont="1" applyBorder="1" applyAlignment="1">
      <alignment horizontal="center" vertical="center"/>
    </xf>
    <xf numFmtId="176" fontId="0" fillId="0" borderId="14" xfId="1" applyNumberFormat="1" applyFont="1" applyBorder="1" applyAlignment="1">
      <alignment horizontal="center" vertical="center"/>
    </xf>
    <xf numFmtId="1" fontId="0" fillId="0" borderId="14" xfId="1" applyNumberFormat="1" applyFont="1" applyBorder="1" applyAlignment="1">
      <alignment horizontal="center" vertical="center"/>
    </xf>
    <xf numFmtId="9" fontId="0" fillId="0" borderId="14" xfId="1" applyNumberFormat="1" applyFont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 wrapText="1"/>
    </xf>
    <xf numFmtId="0" fontId="3" fillId="5" borderId="5" xfId="1" applyFont="1" applyFill="1" applyBorder="1" applyAlignment="1">
      <alignment horizontal="center" vertical="center" wrapText="1"/>
    </xf>
    <xf numFmtId="9" fontId="0" fillId="0" borderId="7" xfId="1" applyNumberFormat="1" applyFont="1" applyBorder="1"/>
    <xf numFmtId="9" fontId="0" fillId="0" borderId="9" xfId="1" applyNumberFormat="1" applyFont="1" applyBorder="1"/>
    <xf numFmtId="9" fontId="0" fillId="0" borderId="11" xfId="1" applyNumberFormat="1" applyFont="1" applyBorder="1"/>
    <xf numFmtId="0" fontId="0" fillId="0" borderId="6" xfId="1" applyFont="1" applyBorder="1" applyAlignment="1">
      <alignment vertical="top" wrapText="1"/>
    </xf>
    <xf numFmtId="0" fontId="0" fillId="0" borderId="13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0" fillId="0" borderId="8" xfId="1" applyFont="1" applyBorder="1" applyAlignment="1">
      <alignment vertical="top" wrapText="1"/>
    </xf>
    <xf numFmtId="0" fontId="0" fillId="0" borderId="0" xfId="1" applyFont="1" applyAlignment="1">
      <alignment vertical="top" wrapText="1"/>
    </xf>
    <xf numFmtId="0" fontId="0" fillId="0" borderId="9" xfId="1" applyFont="1" applyBorder="1" applyAlignment="1">
      <alignment vertical="top" wrapText="1"/>
    </xf>
    <xf numFmtId="0" fontId="0" fillId="0" borderId="10" xfId="1" applyFont="1" applyBorder="1" applyAlignment="1">
      <alignment vertical="top" wrapText="1"/>
    </xf>
    <xf numFmtId="0" fontId="0" fillId="0" borderId="14" xfId="1" applyFont="1" applyBorder="1" applyAlignment="1">
      <alignment vertical="top" wrapText="1"/>
    </xf>
    <xf numFmtId="0" fontId="0" fillId="0" borderId="11" xfId="1" applyFont="1" applyBorder="1" applyAlignment="1">
      <alignment vertical="top" wrapText="1"/>
    </xf>
    <xf numFmtId="0" fontId="0" fillId="0" borderId="6" xfId="1" applyFont="1" applyBorder="1" applyAlignment="1">
      <alignment vertical="top"/>
    </xf>
    <xf numFmtId="0" fontId="0" fillId="0" borderId="7" xfId="1" applyFont="1" applyBorder="1" applyAlignment="1">
      <alignment vertical="top"/>
    </xf>
    <xf numFmtId="0" fontId="0" fillId="0" borderId="8" xfId="1" applyFont="1" applyBorder="1" applyAlignment="1">
      <alignment vertical="top"/>
    </xf>
    <xf numFmtId="0" fontId="0" fillId="0" borderId="9" xfId="1" applyFont="1" applyBorder="1" applyAlignment="1">
      <alignment vertical="top"/>
    </xf>
    <xf numFmtId="0" fontId="0" fillId="0" borderId="10" xfId="1" applyFont="1" applyBorder="1" applyAlignment="1">
      <alignment vertical="top"/>
    </xf>
    <xf numFmtId="0" fontId="0" fillId="0" borderId="11" xfId="1" applyFont="1" applyBorder="1" applyAlignment="1">
      <alignment vertical="top"/>
    </xf>
    <xf numFmtId="58" fontId="8" fillId="5" borderId="21" xfId="1" applyNumberFormat="1" applyFont="1" applyFill="1" applyBorder="1" applyAlignment="1">
      <alignment horizontal="center" vertical="center"/>
    </xf>
    <xf numFmtId="58" fontId="8" fillId="5" borderId="22" xfId="1" applyNumberFormat="1" applyFont="1" applyFill="1" applyBorder="1" applyAlignment="1">
      <alignment horizontal="center" vertical="center"/>
    </xf>
    <xf numFmtId="58" fontId="8" fillId="5" borderId="23" xfId="1" applyNumberFormat="1" applyFont="1" applyFill="1" applyBorder="1" applyAlignment="1">
      <alignment horizontal="center" vertical="center"/>
    </xf>
    <xf numFmtId="0" fontId="0" fillId="0" borderId="13" xfId="1" applyFont="1" applyBorder="1" applyAlignment="1">
      <alignment horizontal="center"/>
    </xf>
    <xf numFmtId="0" fontId="0" fillId="0" borderId="7" xfId="1" applyFont="1" applyBorder="1" applyAlignment="1">
      <alignment horizontal="center"/>
    </xf>
    <xf numFmtId="0" fontId="0" fillId="0" borderId="0" xfId="1" applyFont="1" applyAlignment="1">
      <alignment horizontal="center"/>
    </xf>
    <xf numFmtId="0" fontId="0" fillId="0" borderId="9" xfId="1" applyFont="1" applyBorder="1" applyAlignment="1">
      <alignment horizontal="center"/>
    </xf>
    <xf numFmtId="0" fontId="0" fillId="0" borderId="14" xfId="1" applyFont="1" applyBorder="1" applyAlignment="1">
      <alignment horizontal="center"/>
    </xf>
    <xf numFmtId="0" fontId="0" fillId="0" borderId="11" xfId="1" applyFont="1" applyBorder="1" applyAlignment="1">
      <alignment horizontal="center"/>
    </xf>
    <xf numFmtId="1" fontId="0" fillId="0" borderId="0" xfId="1" applyNumberFormat="1" applyFont="1"/>
    <xf numFmtId="49" fontId="0" fillId="0" borderId="13" xfId="1" applyNumberFormat="1" applyFont="1" applyBorder="1" applyAlignment="1">
      <alignment vertical="top"/>
    </xf>
    <xf numFmtId="49" fontId="0" fillId="0" borderId="0" xfId="1" applyNumberFormat="1" applyFont="1" applyAlignment="1">
      <alignment vertical="top"/>
    </xf>
    <xf numFmtId="49" fontId="0" fillId="0" borderId="14" xfId="1" applyNumberFormat="1" applyFont="1" applyBorder="1" applyAlignment="1">
      <alignment vertical="top"/>
    </xf>
    <xf numFmtId="0" fontId="4" fillId="2" borderId="0" xfId="1" applyFont="1" applyFill="1" applyAlignment="1">
      <alignment horizontal="left" vertical="center"/>
    </xf>
    <xf numFmtId="0" fontId="5" fillId="4" borderId="0" xfId="1" applyFont="1" applyFill="1" applyAlignment="1">
      <alignment horizontal="left" vertical="center"/>
    </xf>
    <xf numFmtId="0" fontId="6" fillId="4" borderId="0" xfId="1" applyFont="1" applyFill="1" applyAlignment="1">
      <alignment horizontal="left" vertical="center"/>
    </xf>
    <xf numFmtId="0" fontId="0" fillId="0" borderId="13" xfId="1" applyFont="1" applyBorder="1" applyAlignment="1">
      <alignment vertical="center"/>
    </xf>
    <xf numFmtId="176" fontId="0" fillId="0" borderId="13" xfId="1" applyNumberFormat="1" applyFont="1" applyBorder="1" applyAlignment="1">
      <alignment vertical="center"/>
    </xf>
    <xf numFmtId="0" fontId="3" fillId="5" borderId="3" xfId="1" applyFont="1" applyFill="1" applyBorder="1" applyAlignment="1">
      <alignment horizontal="center" vertical="center" wrapText="1"/>
    </xf>
    <xf numFmtId="176" fontId="0" fillId="0" borderId="0" xfId="1" applyNumberFormat="1" applyFont="1" applyAlignment="1">
      <alignment vertical="center"/>
    </xf>
    <xf numFmtId="0" fontId="0" fillId="0" borderId="0" xfId="1" applyFont="1" applyAlignment="1">
      <alignment vertical="center"/>
    </xf>
    <xf numFmtId="0" fontId="0" fillId="0" borderId="9" xfId="1" applyFont="1" applyBorder="1" applyAlignment="1">
      <alignment vertical="center"/>
    </xf>
    <xf numFmtId="0" fontId="0" fillId="0" borderId="14" xfId="1" applyFont="1" applyBorder="1" applyAlignment="1">
      <alignment vertical="center"/>
    </xf>
    <xf numFmtId="0" fontId="0" fillId="0" borderId="11" xfId="1" applyFont="1" applyBorder="1" applyAlignment="1">
      <alignment vertical="center"/>
    </xf>
    <xf numFmtId="0" fontId="3" fillId="5" borderId="6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3" fillId="5" borderId="8" xfId="1" applyFont="1" applyFill="1" applyBorder="1" applyAlignment="1">
      <alignment horizontal="center" vertical="center"/>
    </xf>
    <xf numFmtId="0" fontId="3" fillId="5" borderId="9" xfId="1" applyFont="1" applyFill="1" applyBorder="1" applyAlignment="1">
      <alignment horizontal="center" vertical="center"/>
    </xf>
    <xf numFmtId="0" fontId="3" fillId="5" borderId="10" xfId="1" applyFont="1" applyFill="1" applyBorder="1" applyAlignment="1">
      <alignment horizontal="center" vertical="center"/>
    </xf>
    <xf numFmtId="0" fontId="3" fillId="5" borderId="11" xfId="1" applyFont="1" applyFill="1" applyBorder="1" applyAlignment="1">
      <alignment horizontal="center" vertical="center"/>
    </xf>
    <xf numFmtId="0" fontId="7" fillId="6" borderId="6" xfId="1" applyFont="1" applyFill="1" applyBorder="1" applyAlignment="1">
      <alignment horizontal="center" vertical="center"/>
    </xf>
    <xf numFmtId="0" fontId="7" fillId="6" borderId="7" xfId="1" applyFont="1" applyFill="1" applyBorder="1" applyAlignment="1">
      <alignment horizontal="center" vertical="center"/>
    </xf>
    <xf numFmtId="0" fontId="7" fillId="6" borderId="8" xfId="1" applyFont="1" applyFill="1" applyBorder="1" applyAlignment="1">
      <alignment horizontal="center" vertical="center"/>
    </xf>
    <xf numFmtId="0" fontId="7" fillId="6" borderId="9" xfId="1" applyFont="1" applyFill="1" applyBorder="1" applyAlignment="1">
      <alignment horizontal="center" vertical="center"/>
    </xf>
    <xf numFmtId="0" fontId="7" fillId="6" borderId="10" xfId="1" applyFont="1" applyFill="1" applyBorder="1" applyAlignment="1">
      <alignment horizontal="center" vertical="center"/>
    </xf>
    <xf numFmtId="0" fontId="7" fillId="6" borderId="11" xfId="1" applyFont="1" applyFill="1" applyBorder="1" applyAlignment="1">
      <alignment horizontal="center" vertical="center"/>
    </xf>
    <xf numFmtId="0" fontId="9" fillId="6" borderId="6" xfId="1" applyFont="1" applyFill="1" applyBorder="1" applyAlignment="1">
      <alignment horizontal="center" vertical="center"/>
    </xf>
    <xf numFmtId="0" fontId="9" fillId="6" borderId="7" xfId="1" applyFont="1" applyFill="1" applyBorder="1" applyAlignment="1">
      <alignment horizontal="center" vertical="center"/>
    </xf>
    <xf numFmtId="0" fontId="9" fillId="6" borderId="8" xfId="1" applyFont="1" applyFill="1" applyBorder="1" applyAlignment="1">
      <alignment horizontal="center" vertical="center"/>
    </xf>
    <xf numFmtId="0" fontId="9" fillId="6" borderId="9" xfId="1" applyFont="1" applyFill="1" applyBorder="1" applyAlignment="1">
      <alignment horizontal="center" vertical="center"/>
    </xf>
    <xf numFmtId="0" fontId="9" fillId="6" borderId="10" xfId="1" applyFont="1" applyFill="1" applyBorder="1" applyAlignment="1">
      <alignment horizontal="center" vertical="center"/>
    </xf>
    <xf numFmtId="0" fontId="9" fillId="6" borderId="11" xfId="1" applyFont="1" applyFill="1" applyBorder="1" applyAlignment="1">
      <alignment horizontal="center" vertical="center"/>
    </xf>
    <xf numFmtId="0" fontId="10" fillId="6" borderId="6" xfId="1" applyFont="1" applyFill="1" applyBorder="1" applyAlignment="1">
      <alignment horizontal="center" vertical="center"/>
    </xf>
    <xf numFmtId="0" fontId="10" fillId="6" borderId="7" xfId="1" applyFont="1" applyFill="1" applyBorder="1" applyAlignment="1">
      <alignment horizontal="center" vertical="center"/>
    </xf>
    <xf numFmtId="0" fontId="10" fillId="6" borderId="8" xfId="1" applyFont="1" applyFill="1" applyBorder="1" applyAlignment="1">
      <alignment horizontal="center" vertical="center"/>
    </xf>
    <xf numFmtId="0" fontId="10" fillId="6" borderId="9" xfId="1" applyFont="1" applyFill="1" applyBorder="1" applyAlignment="1">
      <alignment horizontal="center" vertical="center"/>
    </xf>
    <xf numFmtId="0" fontId="10" fillId="6" borderId="10" xfId="1" applyFont="1" applyFill="1" applyBorder="1" applyAlignment="1">
      <alignment horizontal="center" vertical="center"/>
    </xf>
    <xf numFmtId="0" fontId="10" fillId="6" borderId="11" xfId="1" applyFont="1" applyFill="1" applyBorder="1" applyAlignment="1">
      <alignment horizontal="center" vertical="center"/>
    </xf>
    <xf numFmtId="0" fontId="11" fillId="6" borderId="6" xfId="1" applyFont="1" applyFill="1" applyBorder="1" applyAlignment="1">
      <alignment horizontal="center" vertical="center"/>
    </xf>
    <xf numFmtId="0" fontId="11" fillId="6" borderId="7" xfId="1" applyFont="1" applyFill="1" applyBorder="1" applyAlignment="1">
      <alignment horizontal="center" vertical="center"/>
    </xf>
    <xf numFmtId="0" fontId="11" fillId="6" borderId="8" xfId="1" applyFont="1" applyFill="1" applyBorder="1" applyAlignment="1">
      <alignment horizontal="center" vertical="center"/>
    </xf>
    <xf numFmtId="0" fontId="11" fillId="6" borderId="9" xfId="1" applyFont="1" applyFill="1" applyBorder="1" applyAlignment="1">
      <alignment horizontal="center" vertical="center"/>
    </xf>
    <xf numFmtId="0" fontId="11" fillId="6" borderId="10" xfId="1" applyFont="1" applyFill="1" applyBorder="1" applyAlignment="1">
      <alignment horizontal="center" vertical="center"/>
    </xf>
    <xf numFmtId="0" fontId="11" fillId="6" borderId="11" xfId="1" applyFont="1" applyFill="1" applyBorder="1" applyAlignment="1">
      <alignment horizontal="center" vertical="center"/>
    </xf>
    <xf numFmtId="9" fontId="7" fillId="6" borderId="6" xfId="1" applyNumberFormat="1" applyFont="1" applyFill="1" applyBorder="1" applyAlignment="1">
      <alignment horizontal="center" vertical="center"/>
    </xf>
    <xf numFmtId="9" fontId="7" fillId="6" borderId="7" xfId="1" applyNumberFormat="1" applyFont="1" applyFill="1" applyBorder="1" applyAlignment="1">
      <alignment horizontal="center" vertical="center"/>
    </xf>
    <xf numFmtId="9" fontId="7" fillId="6" borderId="8" xfId="1" applyNumberFormat="1" applyFont="1" applyFill="1" applyBorder="1" applyAlignment="1">
      <alignment horizontal="center" vertical="center"/>
    </xf>
    <xf numFmtId="9" fontId="7" fillId="6" borderId="9" xfId="1" applyNumberFormat="1" applyFont="1" applyFill="1" applyBorder="1" applyAlignment="1">
      <alignment horizontal="center" vertical="center"/>
    </xf>
    <xf numFmtId="9" fontId="7" fillId="6" borderId="10" xfId="1" applyNumberFormat="1" applyFont="1" applyFill="1" applyBorder="1" applyAlignment="1">
      <alignment horizontal="center" vertical="center"/>
    </xf>
    <xf numFmtId="9" fontId="7" fillId="6" borderId="11" xfId="1" applyNumberFormat="1" applyFont="1" applyFill="1" applyBorder="1" applyAlignment="1">
      <alignment horizontal="center" vertical="center"/>
    </xf>
    <xf numFmtId="177" fontId="7" fillId="6" borderId="6" xfId="1" applyNumberFormat="1" applyFont="1" applyFill="1" applyBorder="1" applyAlignment="1">
      <alignment horizontal="center" vertical="center"/>
    </xf>
    <xf numFmtId="177" fontId="7" fillId="6" borderId="7" xfId="1" applyNumberFormat="1" applyFont="1" applyFill="1" applyBorder="1" applyAlignment="1">
      <alignment horizontal="center" vertical="center"/>
    </xf>
    <xf numFmtId="177" fontId="7" fillId="6" borderId="8" xfId="1" applyNumberFormat="1" applyFont="1" applyFill="1" applyBorder="1" applyAlignment="1">
      <alignment horizontal="center" vertical="center"/>
    </xf>
    <xf numFmtId="177" fontId="7" fillId="6" borderId="9" xfId="1" applyNumberFormat="1" applyFont="1" applyFill="1" applyBorder="1" applyAlignment="1">
      <alignment horizontal="center" vertical="center"/>
    </xf>
    <xf numFmtId="177" fontId="7" fillId="6" borderId="10" xfId="1" applyNumberFormat="1" applyFont="1" applyFill="1" applyBorder="1" applyAlignment="1">
      <alignment horizontal="center" vertical="center"/>
    </xf>
    <xf numFmtId="177" fontId="7" fillId="6" borderId="11" xfId="1" applyNumberFormat="1" applyFont="1" applyFill="1" applyBorder="1" applyAlignment="1">
      <alignment horizontal="center" vertical="center"/>
    </xf>
    <xf numFmtId="0" fontId="1" fillId="2" borderId="0" xfId="1" applyFont="1" applyFill="1" applyAlignment="1">
      <alignment horizontal="left" vertical="center"/>
    </xf>
    <xf numFmtId="0" fontId="3" fillId="3" borderId="0" xfId="1" applyFont="1" applyFill="1" applyAlignment="1">
      <alignment horizontal="left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5" fillId="4" borderId="21" xfId="1" applyFont="1" applyFill="1" applyBorder="1" applyAlignment="1">
      <alignment horizontal="center" vertical="center"/>
    </xf>
    <xf numFmtId="0" fontId="5" fillId="4" borderId="22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17">
    <dxf>
      <font>
        <color rgb="FF344054"/>
      </font>
      <fill>
        <patternFill>
          <bgColor rgb="FFEAECF0"/>
        </patternFill>
      </fill>
    </dxf>
    <dxf>
      <font>
        <b/>
        <color rgb="FF93370D"/>
      </font>
      <fill>
        <patternFill>
          <bgColor rgb="FFFEF0C7"/>
        </patternFill>
      </fill>
    </dxf>
    <dxf>
      <font>
        <b/>
        <color rgb="FF05603A"/>
      </font>
      <fill>
        <patternFill>
          <bgColor rgb="FFD1FADF"/>
        </patternFill>
      </fill>
    </dxf>
    <dxf>
      <font>
        <b/>
        <color rgb="FF1C75BC"/>
      </font>
      <fill>
        <patternFill>
          <bgColor rgb="FF1C75BC"/>
        </patternFill>
      </fill>
    </dxf>
    <dxf>
      <font>
        <b/>
      </font>
      <fill>
        <patternFill>
          <bgColor rgb="FFFDF2E9"/>
        </patternFill>
      </fill>
    </dxf>
    <dxf>
      <font>
        <b/>
      </font>
      <fill>
        <patternFill>
          <bgColor rgb="FFF2F4F4"/>
        </patternFill>
      </fill>
    </dxf>
    <dxf>
      <font>
        <b/>
      </font>
      <fill>
        <patternFill>
          <bgColor rgb="FFFDEDEC"/>
        </patternFill>
      </fill>
    </dxf>
    <dxf>
      <font>
        <b/>
      </font>
      <fill>
        <patternFill>
          <bgColor rgb="FFF5EEF8"/>
        </patternFill>
      </fill>
    </dxf>
    <dxf>
      <font>
        <b/>
      </font>
      <fill>
        <patternFill>
          <bgColor rgb="FFFEF9E7"/>
        </patternFill>
      </fill>
    </dxf>
    <dxf>
      <font>
        <b/>
      </font>
      <fill>
        <patternFill>
          <bgColor rgb="FFE8F8F5"/>
        </patternFill>
      </fill>
    </dxf>
    <dxf>
      <font>
        <b/>
      </font>
      <fill>
        <patternFill>
          <bgColor rgb="FFEBF5FB"/>
        </patternFill>
      </fill>
    </dxf>
    <dxf>
      <font>
        <b/>
      </font>
      <fill>
        <patternFill>
          <bgColor rgb="FFEAF2F8"/>
        </patternFill>
      </fill>
    </dxf>
    <dxf>
      <font>
        <b/>
        <color rgb="FFED1C24"/>
      </font>
    </dxf>
    <dxf>
      <font>
        <b/>
        <color rgb="FFB42318"/>
      </font>
      <fill>
        <patternFill>
          <bgColor rgb="FFFEE4E2"/>
        </patternFill>
      </fill>
    </dxf>
    <dxf>
      <font>
        <color rgb="FF344054"/>
      </font>
      <fill>
        <patternFill>
          <bgColor rgb="FFEAECF0"/>
        </patternFill>
      </fill>
    </dxf>
    <dxf>
      <font>
        <b/>
        <color rgb="FF93370D"/>
      </font>
      <fill>
        <patternFill>
          <bgColor rgb="FFFEF0C7"/>
        </patternFill>
      </fill>
    </dxf>
    <dxf>
      <font>
        <b/>
        <color rgb="FF05603A"/>
      </font>
      <fill>
        <patternFill>
          <bgColor rgb="FFD1FA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c:style val="2"/>
  <c:chart>
    <c:title>
      <c:tx>
        <c:rich>
          <a:bodyPr/>
          <a:lstStyle/>
          <a:p>
            <a:r>
              <a:rPr lang="ko-KR" altLang="en-US"/>
              <a:t>대분류별 평균 진척률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평균 진척률</c:v>
          </c:tx>
          <c:invertIfNegative val="1"/>
          <c:cat>
            <c:strRef>
              <c:f>WBS_요약!$A$24:$A$31</c:f>
              <c:strCache>
                <c:ptCount val="8"/>
                <c:pt idx="0">
                  <c:v>프로젝트 관리</c:v>
                </c:pt>
                <c:pt idx="1">
                  <c:v>로봇 시스템</c:v>
                </c:pt>
                <c:pt idx="2">
                  <c:v>지도·자율주행</c:v>
                </c:pt>
                <c:pt idx="3">
                  <c:v>센서·비전</c:v>
                </c:pt>
                <c:pt idx="4">
                  <c:v>서비스 기능</c:v>
                </c:pt>
                <c:pt idx="5">
                  <c:v>시스템 통합</c:v>
                </c:pt>
                <c:pt idx="6">
                  <c:v>시험·검증</c:v>
                </c:pt>
                <c:pt idx="7">
                  <c:v>문서·발표</c:v>
                </c:pt>
              </c:strCache>
            </c:strRef>
          </c:cat>
          <c:val>
            <c:numRef>
              <c:f>WBS_요약!$P$24:$P$31</c:f>
              <c:numCache>
                <c:formatCode>0</c:formatCode>
                <c:ptCount val="8"/>
                <c:pt idx="0">
                  <c:v>90</c:v>
                </c:pt>
                <c:pt idx="1">
                  <c:v>90.625</c:v>
                </c:pt>
                <c:pt idx="2">
                  <c:v>16.666666666666664</c:v>
                </c:pt>
                <c:pt idx="3">
                  <c:v>17.857142857142858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49-42B8-91D2-1A5F8C35D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21</xdr:row>
      <xdr:rowOff>0</xdr:rowOff>
    </xdr:from>
    <xdr:to>
      <xdr:col>14</xdr:col>
      <xdr:colOff>0</xdr:colOff>
      <xdr:row>38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0</xdr:colOff>
      <xdr:row>0</xdr:row>
      <xdr:rowOff>0</xdr:rowOff>
    </xdr:from>
    <xdr:ext cx="876300" cy="1181100"/>
    <xdr:pic>
      <xdr:nvPicPr>
        <xdr:cNvPr id="3" name="/xl/media/imag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0</xdr:row>
      <xdr:rowOff>0</xdr:rowOff>
    </xdr:from>
    <xdr:ext cx="742950" cy="1000125"/>
    <xdr:pic>
      <xdr:nvPicPr>
        <xdr:cNvPr id="2" name="/xl/media/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666750" cy="895350"/>
    <xdr:pic>
      <xdr:nvPicPr>
        <xdr:cNvPr id="2" name="/xl/media/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666750" cy="895350"/>
    <xdr:pic>
      <xdr:nvPicPr>
        <xdr:cNvPr id="2" name="/xl/media/image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666750" cy="895350"/>
    <xdr:pic>
      <xdr:nvPicPr>
        <xdr:cNvPr id="2" name="/xl/media/image5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BSPlanTable" displayName="WBSPlanTable" ref="A6:O66">
  <tableColumns count="15">
    <tableColumn id="1" xr3:uid="{00000000-0010-0000-0000-000001000000}" name="WBS ID"/>
    <tableColumn id="2" xr3:uid="{00000000-0010-0000-0000-000002000000}" name="대분류"/>
    <tableColumn id="3" xr3:uid="{00000000-0010-0000-0000-000003000000}" name="중분류"/>
    <tableColumn id="4" xr3:uid="{00000000-0010-0000-0000-000004000000}" name="작업 패키지"/>
    <tableColumn id="5" xr3:uid="{00000000-0010-0000-0000-000005000000}" name="주요 산출물"/>
    <tableColumn id="6" xr3:uid="{00000000-0010-0000-0000-000006000000}" name="담당자"/>
    <tableColumn id="7" xr3:uid="{00000000-0010-0000-0000-000007000000}" name="시작일"/>
    <tableColumn id="8" xr3:uid="{00000000-0010-0000-0000-000008000000}" name="종료일"/>
    <tableColumn id="9" xr3:uid="{00000000-0010-0000-0000-000009000000}" name="기간(일)"/>
    <tableColumn id="10" xr3:uid="{00000000-0010-0000-0000-00000A000000}" name="선행 작업"/>
    <tableColumn id="11" xr3:uid="{00000000-0010-0000-0000-00000B000000}" name="우선순위"/>
    <tableColumn id="12" xr3:uid="{00000000-0010-0000-0000-00000C000000}" name="상태"/>
    <tableColumn id="13" xr3:uid="{00000000-0010-0000-0000-00000D000000}" name="진척률"/>
    <tableColumn id="14" xr3:uid="{00000000-0010-0000-0000-00000E000000}" name="완료 기준"/>
    <tableColumn id="15" xr3:uid="{00000000-0010-0000-0000-00000F000000}" name="비고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1"/>
  <sheetViews>
    <sheetView tabSelected="1" workbookViewId="0">
      <selection activeCell="C37" sqref="C37"/>
    </sheetView>
  </sheetViews>
  <sheetFormatPr defaultRowHeight="14.25"/>
  <cols>
    <col min="1" max="1" width="20" customWidth="1"/>
    <col min="2" max="4" width="14" customWidth="1"/>
    <col min="5" max="14" width="12" customWidth="1"/>
  </cols>
  <sheetData>
    <row r="2" spans="1:14">
      <c r="D2" s="67" t="s">
        <v>0</v>
      </c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ht="15">
      <c r="D5" s="68" t="s">
        <v>1</v>
      </c>
      <c r="E5" s="68"/>
      <c r="F5" s="68"/>
      <c r="G5" s="68"/>
      <c r="H5" s="68"/>
      <c r="I5" s="68"/>
      <c r="J5" s="68"/>
      <c r="K5" s="68"/>
      <c r="L5" s="68"/>
      <c r="M5" s="68"/>
      <c r="N5" s="68"/>
    </row>
    <row r="8" spans="1:14" ht="24" customHeight="1">
      <c r="A8" s="69" t="s">
        <v>2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</row>
    <row r="9" spans="1:14" ht="30">
      <c r="A9" s="33" t="s">
        <v>3</v>
      </c>
      <c r="B9" s="70" t="s">
        <v>4</v>
      </c>
      <c r="C9" s="70"/>
      <c r="D9" s="70"/>
      <c r="E9" s="33" t="s">
        <v>5</v>
      </c>
      <c r="F9" s="71">
        <v>46223</v>
      </c>
      <c r="G9" s="71" t="s">
        <v>6</v>
      </c>
      <c r="H9" s="71">
        <v>46248</v>
      </c>
      <c r="I9" s="72"/>
      <c r="J9" s="70"/>
      <c r="K9" s="10"/>
      <c r="L9" s="10"/>
      <c r="M9" s="10"/>
      <c r="N9" s="11"/>
    </row>
    <row r="10" spans="1:14" ht="15">
      <c r="A10" s="34" t="s">
        <v>7</v>
      </c>
      <c r="B10" s="73">
        <v>46230</v>
      </c>
      <c r="C10" s="73"/>
      <c r="D10" s="73"/>
      <c r="E10" s="34" t="s">
        <v>8</v>
      </c>
      <c r="F10" s="74" t="s">
        <v>9</v>
      </c>
      <c r="G10" s="74"/>
      <c r="H10" s="74"/>
      <c r="I10" s="34" t="s">
        <v>10</v>
      </c>
      <c r="J10" s="74" t="s">
        <v>11</v>
      </c>
      <c r="K10" s="74"/>
      <c r="L10" s="74"/>
      <c r="M10" s="74"/>
      <c r="N10" s="75"/>
    </row>
    <row r="11" spans="1:14" ht="15">
      <c r="A11" s="35" t="s">
        <v>12</v>
      </c>
      <c r="B11" s="76" t="s">
        <v>13</v>
      </c>
      <c r="C11" s="76"/>
      <c r="D11" s="76"/>
      <c r="E11" s="35" t="s">
        <v>14</v>
      </c>
      <c r="F11" s="76" t="s">
        <v>15</v>
      </c>
      <c r="G11" s="76"/>
      <c r="H11" s="76"/>
      <c r="I11" s="35" t="s">
        <v>16</v>
      </c>
      <c r="J11" s="76" t="s">
        <v>17</v>
      </c>
      <c r="K11" s="76"/>
      <c r="L11" s="76"/>
      <c r="M11" s="76"/>
      <c r="N11" s="77"/>
    </row>
    <row r="13" spans="1:14" ht="24" customHeight="1">
      <c r="A13" s="69" t="s">
        <v>18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</row>
    <row r="14" spans="1:14">
      <c r="A14" s="78" t="s">
        <v>19</v>
      </c>
      <c r="B14" s="79"/>
      <c r="C14" s="84">
        <f>COUNTA(WBS_계획!A7:A66)</f>
        <v>60</v>
      </c>
      <c r="D14" s="85"/>
      <c r="E14" s="78" t="s">
        <v>20</v>
      </c>
      <c r="F14" s="79"/>
      <c r="G14" s="90">
        <f>COUNTIF(WBS_계획!L7:L66,"완료")</f>
        <v>11</v>
      </c>
      <c r="H14" s="91"/>
      <c r="I14" s="78" t="s">
        <v>21</v>
      </c>
      <c r="J14" s="79"/>
      <c r="K14" s="96">
        <f>COUNTIF(WBS_계획!L7:L66,"진행중")</f>
        <v>8</v>
      </c>
      <c r="L14" s="97"/>
    </row>
    <row r="15" spans="1:14">
      <c r="A15" s="80"/>
      <c r="B15" s="81"/>
      <c r="C15" s="86"/>
      <c r="D15" s="87"/>
      <c r="E15" s="80"/>
      <c r="F15" s="81"/>
      <c r="G15" s="92"/>
      <c r="H15" s="93"/>
      <c r="I15" s="80"/>
      <c r="J15" s="81"/>
      <c r="K15" s="98"/>
      <c r="L15" s="99"/>
    </row>
    <row r="16" spans="1:14">
      <c r="A16" s="82"/>
      <c r="B16" s="83"/>
      <c r="C16" s="88"/>
      <c r="D16" s="89"/>
      <c r="E16" s="82"/>
      <c r="F16" s="83"/>
      <c r="G16" s="94"/>
      <c r="H16" s="95"/>
      <c r="I16" s="82"/>
      <c r="J16" s="83"/>
      <c r="K16" s="100"/>
      <c r="L16" s="101"/>
    </row>
    <row r="18" spans="1:16">
      <c r="A18" s="78" t="s">
        <v>22</v>
      </c>
      <c r="B18" s="79"/>
      <c r="C18" s="102">
        <f>COUNTIF(WBS_계획!L7:L66,"미착수")</f>
        <v>41</v>
      </c>
      <c r="D18" s="103"/>
      <c r="E18" s="78" t="s">
        <v>23</v>
      </c>
      <c r="F18" s="79"/>
      <c r="G18" s="108">
        <f>IFERROR(SUM(WBS_계획!M7:M66)/COUNTA(WBS_계획!A7:A66),0)</f>
        <v>0.25</v>
      </c>
      <c r="H18" s="109"/>
      <c r="I18" s="78" t="s">
        <v>24</v>
      </c>
      <c r="J18" s="79"/>
      <c r="K18" s="114">
        <f>MAX(0,MAX(WBS_계획!H7:H66)-DATE(2026,7,27))</f>
        <v>18</v>
      </c>
      <c r="L18" s="115"/>
    </row>
    <row r="19" spans="1:16">
      <c r="A19" s="80"/>
      <c r="B19" s="81"/>
      <c r="C19" s="104"/>
      <c r="D19" s="105"/>
      <c r="E19" s="80"/>
      <c r="F19" s="81"/>
      <c r="G19" s="110"/>
      <c r="H19" s="111"/>
      <c r="I19" s="80"/>
      <c r="J19" s="81"/>
      <c r="K19" s="116"/>
      <c r="L19" s="117"/>
    </row>
    <row r="20" spans="1:16">
      <c r="A20" s="82"/>
      <c r="B20" s="83"/>
      <c r="C20" s="106"/>
      <c r="D20" s="107"/>
      <c r="E20" s="82"/>
      <c r="F20" s="83"/>
      <c r="G20" s="112"/>
      <c r="H20" s="113"/>
      <c r="I20" s="82"/>
      <c r="J20" s="83"/>
      <c r="K20" s="118"/>
      <c r="L20" s="119"/>
    </row>
    <row r="22" spans="1:16" ht="24" customHeight="1">
      <c r="A22" s="69" t="s">
        <v>25</v>
      </c>
      <c r="B22" s="69"/>
      <c r="C22" s="69"/>
      <c r="D22" s="69"/>
      <c r="E22" s="69"/>
      <c r="F22" s="69"/>
    </row>
    <row r="23" spans="1:16">
      <c r="A23" s="1" t="s">
        <v>26</v>
      </c>
      <c r="B23" s="6" t="s">
        <v>27</v>
      </c>
      <c r="C23" s="6" t="s">
        <v>28</v>
      </c>
      <c r="D23" s="2" t="s">
        <v>29</v>
      </c>
      <c r="P23" t="s">
        <v>30</v>
      </c>
    </row>
    <row r="24" spans="1:16">
      <c r="A24" s="3" t="s">
        <v>31</v>
      </c>
      <c r="B24" s="7">
        <f>COUNTIF(WBS_계획!B7:B66,A24)</f>
        <v>5</v>
      </c>
      <c r="C24" s="7">
        <f>COUNTIFS(WBS_계획!B7:B66,A24,WBS_계획!L7:L66,"완료")</f>
        <v>4</v>
      </c>
      <c r="D24" s="36">
        <f>IFERROR(SUMIF(WBS_계획!B7:B66,A24,WBS_계획!M7:M66)/B24,0)</f>
        <v>0.9</v>
      </c>
      <c r="P24" s="63">
        <f t="shared" ref="P24:P31" si="0">D24*100</f>
        <v>90</v>
      </c>
    </row>
    <row r="25" spans="1:16">
      <c r="A25" s="4" t="s">
        <v>32</v>
      </c>
      <c r="B25" s="8">
        <f>COUNTIF(WBS_계획!B7:B66,A25)</f>
        <v>8</v>
      </c>
      <c r="C25" s="8">
        <f>COUNTIFS(WBS_계획!B7:B66,A25,WBS_계획!L7:L66,"완료")</f>
        <v>6</v>
      </c>
      <c r="D25" s="37">
        <f>IFERROR(SUMIF(WBS_계획!B7:B66,A25,WBS_계획!M7:M66)/B25,0)</f>
        <v>0.90625</v>
      </c>
      <c r="P25" s="63">
        <f t="shared" si="0"/>
        <v>90.625</v>
      </c>
    </row>
    <row r="26" spans="1:16">
      <c r="A26" s="4" t="s">
        <v>33</v>
      </c>
      <c r="B26" s="8">
        <f>COUNTIF(WBS_계획!B7:B66,A26)</f>
        <v>9</v>
      </c>
      <c r="C26" s="8">
        <f>COUNTIFS(WBS_계획!B7:B66,A26,WBS_계획!L7:L66,"완료")</f>
        <v>1</v>
      </c>
      <c r="D26" s="37">
        <f>IFERROR(SUMIF(WBS_계획!B7:B66,A26,WBS_계획!M7:M66)/B26,0)</f>
        <v>0.16666666666666666</v>
      </c>
      <c r="P26" s="63">
        <f t="shared" si="0"/>
        <v>16.666666666666664</v>
      </c>
    </row>
    <row r="27" spans="1:16">
      <c r="A27" s="4" t="s">
        <v>34</v>
      </c>
      <c r="B27" s="8">
        <f>COUNTIF(WBS_계획!B7:B66,A27)</f>
        <v>7</v>
      </c>
      <c r="C27" s="8">
        <f>COUNTIFS(WBS_계획!B7:B66,A27,WBS_계획!L7:L66,"완료")</f>
        <v>0</v>
      </c>
      <c r="D27" s="37">
        <f>IFERROR(SUMIF(WBS_계획!B7:B66,A27,WBS_계획!M7:M66)/B27,0)</f>
        <v>0.17857142857142858</v>
      </c>
      <c r="P27" s="63">
        <f t="shared" si="0"/>
        <v>17.857142857142858</v>
      </c>
    </row>
    <row r="28" spans="1:16">
      <c r="A28" s="4" t="s">
        <v>35</v>
      </c>
      <c r="B28" s="8">
        <f>COUNTIF(WBS_계획!B7:B66,A28)</f>
        <v>7</v>
      </c>
      <c r="C28" s="8">
        <f>COUNTIFS(WBS_계획!B7:B66,A28,WBS_계획!L7:L66,"완료")</f>
        <v>0</v>
      </c>
      <c r="D28" s="37">
        <f>IFERROR(SUMIF(WBS_계획!B7:B66,A28,WBS_계획!M7:M66)/B28,0)</f>
        <v>0</v>
      </c>
      <c r="P28" s="63">
        <f t="shared" si="0"/>
        <v>0</v>
      </c>
    </row>
    <row r="29" spans="1:16">
      <c r="A29" s="4" t="s">
        <v>36</v>
      </c>
      <c r="B29" s="8">
        <f>COUNTIF(WBS_계획!B7:B66,A29)</f>
        <v>7</v>
      </c>
      <c r="C29" s="8">
        <f>COUNTIFS(WBS_계획!B7:B66,A29,WBS_계획!L7:L66,"완료")</f>
        <v>0</v>
      </c>
      <c r="D29" s="37">
        <f>IFERROR(SUMIF(WBS_계획!B7:B66,A29,WBS_계획!M7:M66)/B29,0)</f>
        <v>0</v>
      </c>
      <c r="P29" s="63">
        <f t="shared" si="0"/>
        <v>0</v>
      </c>
    </row>
    <row r="30" spans="1:16">
      <c r="A30" s="4" t="s">
        <v>37</v>
      </c>
      <c r="B30" s="8">
        <f>COUNTIF(WBS_계획!B7:B66,A30)</f>
        <v>9</v>
      </c>
      <c r="C30" s="8">
        <f>COUNTIFS(WBS_계획!B7:B66,A30,WBS_계획!L7:L66,"완료")</f>
        <v>0</v>
      </c>
      <c r="D30" s="37">
        <f>IFERROR(SUMIF(WBS_계획!B7:B66,A30,WBS_계획!M7:M66)/B30,0)</f>
        <v>0</v>
      </c>
      <c r="P30" s="63">
        <f t="shared" si="0"/>
        <v>0</v>
      </c>
    </row>
    <row r="31" spans="1:16">
      <c r="A31" s="5" t="s">
        <v>38</v>
      </c>
      <c r="B31" s="9">
        <f>COUNTIF(WBS_계획!B7:B66,A31)</f>
        <v>8</v>
      </c>
      <c r="C31" s="9">
        <f>COUNTIFS(WBS_계획!B7:B66,A31,WBS_계획!L7:L66,"완료")</f>
        <v>0</v>
      </c>
      <c r="D31" s="38">
        <f>IFERROR(SUMIF(WBS_계획!B7:B66,A31,WBS_계획!M7:M66)/B31,0)</f>
        <v>6.25E-2</v>
      </c>
      <c r="P31" s="63">
        <f t="shared" si="0"/>
        <v>6.25</v>
      </c>
    </row>
  </sheetData>
  <mergeCells count="26">
    <mergeCell ref="K18:L20"/>
    <mergeCell ref="A22:F22"/>
    <mergeCell ref="A18:B20"/>
    <mergeCell ref="C18:D20"/>
    <mergeCell ref="E18:F20"/>
    <mergeCell ref="G18:H20"/>
    <mergeCell ref="I18:J20"/>
    <mergeCell ref="A13:N13"/>
    <mergeCell ref="A14:B16"/>
    <mergeCell ref="C14:D16"/>
    <mergeCell ref="E14:F16"/>
    <mergeCell ref="G14:H16"/>
    <mergeCell ref="I14:J16"/>
    <mergeCell ref="K14:L16"/>
    <mergeCell ref="B10:D10"/>
    <mergeCell ref="F10:H10"/>
    <mergeCell ref="J10:N10"/>
    <mergeCell ref="B11:D11"/>
    <mergeCell ref="F11:H11"/>
    <mergeCell ref="J11:N11"/>
    <mergeCell ref="D2:N4"/>
    <mergeCell ref="D5:N5"/>
    <mergeCell ref="A8:N8"/>
    <mergeCell ref="B9:D9"/>
    <mergeCell ref="F9:G9"/>
    <mergeCell ref="H9:J9"/>
  </mergeCells>
  <phoneticPr fontId="13" type="noConversion"/>
  <conditionalFormatting sqref="D24:D31">
    <cfRule type="dataBar" priority="1">
      <dataBar>
        <cfvo type="min"/>
        <cfvo type="max"/>
        <color rgb="FF1C75BC"/>
      </dataBar>
    </cfRule>
  </conditionalFormatting>
  <conditionalFormatting sqref="C14:D16">
    <cfRule type="dataBar" priority="2">
      <dataBar>
        <cfvo type="min"/>
        <cfvo type="max"/>
        <color rgb="FF1C75BC"/>
      </dataBar>
    </cfRule>
  </conditionalFormatting>
  <conditionalFormatting sqref="D24:D31">
    <cfRule type="dataBar" priority="3">
      <dataBar>
        <cfvo type="min"/>
        <cfvo type="max"/>
        <color rgb="FF1C75BC"/>
      </dataBar>
      <extLst>
        <ext xmlns:x14="http://schemas.microsoft.com/office/spreadsheetml/2009/9/main" uri="{B025F937-C7B1-47D3-B67F-A62EFF666E3E}">
          <x14:id>{198E7ECE-AD41-987A-181E-4F340377771D}</x14:id>
        </ext>
      </extLst>
    </cfRule>
  </conditionalFormatting>
  <conditionalFormatting sqref="C14:D16">
    <cfRule type="dataBar" priority="4">
      <dataBar>
        <cfvo type="min"/>
        <cfvo type="max"/>
        <color rgb="FF1C75BC"/>
      </dataBar>
      <extLst>
        <ext xmlns:x14="http://schemas.microsoft.com/office/spreadsheetml/2009/9/main" uri="{B025F937-C7B1-47D3-B67F-A62EFF666E3E}">
          <x14:id>{F2506671-BA80-1306-5449-27F261CB1F01}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98E7ECE-AD41-987A-181E-4F340377771D}">
            <x14:dataBar>
              <x14:cfvo type="min"/>
              <x14:cfvo type="max"/>
              <x14:negativeFillColor auto="1"/>
              <x14:axisColor auto="1"/>
            </x14:dataBar>
          </x14:cfRule>
          <xm:sqref>D24:D31</xm:sqref>
        </x14:conditionalFormatting>
        <x14:conditionalFormatting xmlns:xm="http://schemas.microsoft.com/office/excel/2006/main">
          <x14:cfRule type="dataBar" id="{F2506671-BA80-1306-5449-27F261CB1F01}">
            <x14:dataBar>
              <x14:cfvo type="min"/>
              <x14:cfvo type="max"/>
              <x14:negativeFillColor auto="1"/>
              <x14:axisColor auto="1"/>
            </x14:dataBar>
          </x14:cfRule>
          <xm:sqref>C14:D16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6"/>
  <sheetViews>
    <sheetView workbookViewId="0"/>
  </sheetViews>
  <sheetFormatPr defaultRowHeight="14.25"/>
  <cols>
    <col min="1" max="1" width="10" customWidth="1"/>
    <col min="2" max="2" width="18" customWidth="1"/>
    <col min="3" max="3" width="14" customWidth="1"/>
    <col min="4" max="4" width="34" customWidth="1"/>
    <col min="5" max="5" width="25" customWidth="1"/>
    <col min="6" max="6" width="16" customWidth="1"/>
    <col min="7" max="8" width="12" customWidth="1"/>
    <col min="9" max="9" width="9" customWidth="1"/>
    <col min="10" max="10" width="14" customWidth="1"/>
    <col min="11" max="13" width="10" customWidth="1"/>
    <col min="14" max="14" width="34" customWidth="1"/>
    <col min="15" max="15" width="18" customWidth="1"/>
  </cols>
  <sheetData>
    <row r="1" spans="1:15" ht="30" customHeight="1">
      <c r="A1" s="120" t="s">
        <v>39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</row>
    <row r="2" spans="1:15" ht="30" customHeigh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4" spans="1:15" ht="24" customHeight="1">
      <c r="A4" s="121" t="s">
        <v>40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6" spans="1:15" ht="33.950000000000003" customHeight="1">
      <c r="A6" s="1" t="s">
        <v>41</v>
      </c>
      <c r="B6" s="6" t="s">
        <v>26</v>
      </c>
      <c r="C6" s="6" t="s">
        <v>42</v>
      </c>
      <c r="D6" s="6" t="s">
        <v>43</v>
      </c>
      <c r="E6" s="6" t="s">
        <v>44</v>
      </c>
      <c r="F6" s="6" t="s">
        <v>45</v>
      </c>
      <c r="G6" s="6" t="s">
        <v>46</v>
      </c>
      <c r="H6" s="6" t="s">
        <v>47</v>
      </c>
      <c r="I6" s="6" t="s">
        <v>48</v>
      </c>
      <c r="J6" s="6" t="s">
        <v>49</v>
      </c>
      <c r="K6" s="6" t="s">
        <v>50</v>
      </c>
      <c r="L6" s="6" t="s">
        <v>51</v>
      </c>
      <c r="M6" s="6" t="s">
        <v>52</v>
      </c>
      <c r="N6" s="6" t="s">
        <v>53</v>
      </c>
      <c r="O6" s="2" t="s">
        <v>54</v>
      </c>
    </row>
    <row r="7" spans="1:15" ht="38.1" customHeight="1">
      <c r="A7" s="18" t="s">
        <v>55</v>
      </c>
      <c r="B7" s="12" t="s">
        <v>31</v>
      </c>
      <c r="C7" s="12" t="s">
        <v>56</v>
      </c>
      <c r="D7" s="12" t="s">
        <v>57</v>
      </c>
      <c r="E7" s="12" t="s">
        <v>58</v>
      </c>
      <c r="F7" s="21" t="s">
        <v>59</v>
      </c>
      <c r="G7" s="22">
        <v>46223</v>
      </c>
      <c r="H7" s="22">
        <v>46223</v>
      </c>
      <c r="I7" s="23">
        <f t="shared" ref="I7:I38" si="0">H7-G7+1</f>
        <v>1</v>
      </c>
      <c r="J7" s="21"/>
      <c r="K7" s="21" t="s">
        <v>60</v>
      </c>
      <c r="L7" s="21" t="s">
        <v>20</v>
      </c>
      <c r="M7" s="24">
        <v>1</v>
      </c>
      <c r="N7" s="12" t="s">
        <v>61</v>
      </c>
      <c r="O7" s="15"/>
    </row>
    <row r="8" spans="1:15" ht="38.1" customHeight="1">
      <c r="A8" s="19" t="s">
        <v>62</v>
      </c>
      <c r="B8" s="13" t="s">
        <v>31</v>
      </c>
      <c r="C8" s="13" t="s">
        <v>63</v>
      </c>
      <c r="D8" s="13" t="s">
        <v>64</v>
      </c>
      <c r="E8" s="13" t="s">
        <v>65</v>
      </c>
      <c r="F8" s="25" t="s">
        <v>59</v>
      </c>
      <c r="G8" s="26">
        <v>46223</v>
      </c>
      <c r="H8" s="26">
        <v>46224</v>
      </c>
      <c r="I8" s="27">
        <f t="shared" si="0"/>
        <v>2</v>
      </c>
      <c r="J8" s="25" t="s">
        <v>55</v>
      </c>
      <c r="K8" s="25" t="s">
        <v>60</v>
      </c>
      <c r="L8" s="25" t="s">
        <v>20</v>
      </c>
      <c r="M8" s="28">
        <v>1</v>
      </c>
      <c r="N8" s="13" t="s">
        <v>66</v>
      </c>
      <c r="O8" s="16"/>
    </row>
    <row r="9" spans="1:15" ht="38.1" customHeight="1">
      <c r="A9" s="19" t="s">
        <v>67</v>
      </c>
      <c r="B9" s="13" t="s">
        <v>31</v>
      </c>
      <c r="C9" s="13" t="s">
        <v>68</v>
      </c>
      <c r="D9" s="13" t="s">
        <v>69</v>
      </c>
      <c r="E9" s="13" t="s">
        <v>70</v>
      </c>
      <c r="F9" s="25" t="s">
        <v>59</v>
      </c>
      <c r="G9" s="26">
        <v>46224</v>
      </c>
      <c r="H9" s="26">
        <v>46225</v>
      </c>
      <c r="I9" s="27">
        <f t="shared" si="0"/>
        <v>2</v>
      </c>
      <c r="J9" s="25" t="s">
        <v>62</v>
      </c>
      <c r="K9" s="25" t="s">
        <v>60</v>
      </c>
      <c r="L9" s="25" t="s">
        <v>20</v>
      </c>
      <c r="M9" s="28">
        <v>1</v>
      </c>
      <c r="N9" s="13" t="s">
        <v>71</v>
      </c>
      <c r="O9" s="16"/>
    </row>
    <row r="10" spans="1:15" ht="38.1" customHeight="1">
      <c r="A10" s="19" t="s">
        <v>72</v>
      </c>
      <c r="B10" s="13" t="s">
        <v>31</v>
      </c>
      <c r="C10" s="13" t="s">
        <v>73</v>
      </c>
      <c r="D10" s="13" t="s">
        <v>74</v>
      </c>
      <c r="E10" s="13" t="s">
        <v>75</v>
      </c>
      <c r="F10" s="25" t="s">
        <v>59</v>
      </c>
      <c r="G10" s="26">
        <v>46223</v>
      </c>
      <c r="H10" s="26">
        <v>46224</v>
      </c>
      <c r="I10" s="27">
        <f t="shared" si="0"/>
        <v>2</v>
      </c>
      <c r="J10" s="25" t="s">
        <v>55</v>
      </c>
      <c r="K10" s="25" t="s">
        <v>76</v>
      </c>
      <c r="L10" s="25" t="s">
        <v>20</v>
      </c>
      <c r="M10" s="28">
        <v>1</v>
      </c>
      <c r="N10" s="13" t="s">
        <v>77</v>
      </c>
      <c r="O10" s="16"/>
    </row>
    <row r="11" spans="1:15" ht="38.1" customHeight="1">
      <c r="A11" s="19" t="s">
        <v>78</v>
      </c>
      <c r="B11" s="13" t="s">
        <v>31</v>
      </c>
      <c r="C11" s="13" t="s">
        <v>79</v>
      </c>
      <c r="D11" s="13" t="s">
        <v>80</v>
      </c>
      <c r="E11" s="13" t="s">
        <v>81</v>
      </c>
      <c r="F11" s="25" t="s">
        <v>59</v>
      </c>
      <c r="G11" s="26">
        <v>46225</v>
      </c>
      <c r="H11" s="26">
        <v>46248</v>
      </c>
      <c r="I11" s="27">
        <f t="shared" si="0"/>
        <v>24</v>
      </c>
      <c r="J11" s="25" t="s">
        <v>67</v>
      </c>
      <c r="K11" s="25" t="s">
        <v>76</v>
      </c>
      <c r="L11" s="25" t="s">
        <v>21</v>
      </c>
      <c r="M11" s="28">
        <v>0.5</v>
      </c>
      <c r="N11" s="13" t="s">
        <v>82</v>
      </c>
      <c r="O11" s="16"/>
    </row>
    <row r="12" spans="1:15" ht="38.1" customHeight="1">
      <c r="A12" s="19" t="s">
        <v>83</v>
      </c>
      <c r="B12" s="13" t="s">
        <v>32</v>
      </c>
      <c r="C12" s="13" t="s">
        <v>84</v>
      </c>
      <c r="D12" s="13" t="s">
        <v>85</v>
      </c>
      <c r="E12" s="13" t="s">
        <v>86</v>
      </c>
      <c r="F12" s="25" t="s">
        <v>87</v>
      </c>
      <c r="G12" s="26">
        <v>46223</v>
      </c>
      <c r="H12" s="26">
        <v>46223</v>
      </c>
      <c r="I12" s="27">
        <f t="shared" si="0"/>
        <v>1</v>
      </c>
      <c r="J12" s="25"/>
      <c r="K12" s="25" t="s">
        <v>60</v>
      </c>
      <c r="L12" s="25" t="s">
        <v>20</v>
      </c>
      <c r="M12" s="28">
        <v>1</v>
      </c>
      <c r="N12" s="13" t="s">
        <v>88</v>
      </c>
      <c r="O12" s="16"/>
    </row>
    <row r="13" spans="1:15" ht="38.1" customHeight="1">
      <c r="A13" s="19" t="s">
        <v>89</v>
      </c>
      <c r="B13" s="13" t="s">
        <v>32</v>
      </c>
      <c r="C13" s="13" t="s">
        <v>90</v>
      </c>
      <c r="D13" s="13" t="s">
        <v>91</v>
      </c>
      <c r="E13" s="13" t="s">
        <v>92</v>
      </c>
      <c r="F13" s="25" t="s">
        <v>87</v>
      </c>
      <c r="G13" s="26">
        <v>46223</v>
      </c>
      <c r="H13" s="26">
        <v>46224</v>
      </c>
      <c r="I13" s="27">
        <f t="shared" si="0"/>
        <v>2</v>
      </c>
      <c r="J13" s="25" t="s">
        <v>83</v>
      </c>
      <c r="K13" s="25" t="s">
        <v>60</v>
      </c>
      <c r="L13" s="25" t="s">
        <v>20</v>
      </c>
      <c r="M13" s="28">
        <v>1</v>
      </c>
      <c r="N13" s="13" t="s">
        <v>93</v>
      </c>
      <c r="O13" s="16"/>
    </row>
    <row r="14" spans="1:15" ht="38.1" customHeight="1">
      <c r="A14" s="19" t="s">
        <v>94</v>
      </c>
      <c r="B14" s="13" t="s">
        <v>32</v>
      </c>
      <c r="C14" s="13" t="s">
        <v>95</v>
      </c>
      <c r="D14" s="13" t="s">
        <v>96</v>
      </c>
      <c r="E14" s="13" t="s">
        <v>97</v>
      </c>
      <c r="F14" s="25" t="s">
        <v>98</v>
      </c>
      <c r="G14" s="26">
        <v>46224</v>
      </c>
      <c r="H14" s="26">
        <v>46225</v>
      </c>
      <c r="I14" s="27">
        <f t="shared" si="0"/>
        <v>2</v>
      </c>
      <c r="J14" s="25" t="s">
        <v>83</v>
      </c>
      <c r="K14" s="25" t="s">
        <v>60</v>
      </c>
      <c r="L14" s="25" t="s">
        <v>20</v>
      </c>
      <c r="M14" s="28">
        <v>1</v>
      </c>
      <c r="N14" s="13" t="s">
        <v>99</v>
      </c>
      <c r="O14" s="16"/>
    </row>
    <row r="15" spans="1:15" ht="38.1" customHeight="1">
      <c r="A15" s="19" t="s">
        <v>100</v>
      </c>
      <c r="B15" s="13" t="s">
        <v>32</v>
      </c>
      <c r="C15" s="13" t="s">
        <v>101</v>
      </c>
      <c r="D15" s="13" t="s">
        <v>102</v>
      </c>
      <c r="E15" s="13" t="s">
        <v>103</v>
      </c>
      <c r="F15" s="25" t="s">
        <v>98</v>
      </c>
      <c r="G15" s="26">
        <v>46224</v>
      </c>
      <c r="H15" s="26">
        <v>46225</v>
      </c>
      <c r="I15" s="27">
        <f t="shared" si="0"/>
        <v>2</v>
      </c>
      <c r="J15" s="25" t="s">
        <v>94</v>
      </c>
      <c r="K15" s="25" t="s">
        <v>60</v>
      </c>
      <c r="L15" s="25" t="s">
        <v>20</v>
      </c>
      <c r="M15" s="28">
        <v>1</v>
      </c>
      <c r="N15" s="13" t="s">
        <v>104</v>
      </c>
      <c r="O15" s="16"/>
    </row>
    <row r="16" spans="1:15" ht="38.1" customHeight="1">
      <c r="A16" s="19" t="s">
        <v>105</v>
      </c>
      <c r="B16" s="13" t="s">
        <v>32</v>
      </c>
      <c r="C16" s="13" t="s">
        <v>106</v>
      </c>
      <c r="D16" s="13" t="s">
        <v>107</v>
      </c>
      <c r="E16" s="13" t="s">
        <v>108</v>
      </c>
      <c r="F16" s="25" t="s">
        <v>109</v>
      </c>
      <c r="G16" s="26">
        <v>46225</v>
      </c>
      <c r="H16" s="26">
        <v>46227</v>
      </c>
      <c r="I16" s="27">
        <f t="shared" si="0"/>
        <v>3</v>
      </c>
      <c r="J16" s="25" t="s">
        <v>83</v>
      </c>
      <c r="K16" s="25" t="s">
        <v>60</v>
      </c>
      <c r="L16" s="25" t="s">
        <v>20</v>
      </c>
      <c r="M16" s="28">
        <v>1</v>
      </c>
      <c r="N16" s="13" t="s">
        <v>110</v>
      </c>
      <c r="O16" s="16"/>
    </row>
    <row r="17" spans="1:15" ht="38.1" customHeight="1">
      <c r="A17" s="19" t="s">
        <v>111</v>
      </c>
      <c r="B17" s="13" t="s">
        <v>32</v>
      </c>
      <c r="C17" s="13" t="s">
        <v>112</v>
      </c>
      <c r="D17" s="13" t="s">
        <v>113</v>
      </c>
      <c r="E17" s="13" t="s">
        <v>114</v>
      </c>
      <c r="F17" s="25" t="s">
        <v>87</v>
      </c>
      <c r="G17" s="26">
        <v>46225</v>
      </c>
      <c r="H17" s="26">
        <v>46226</v>
      </c>
      <c r="I17" s="27">
        <f t="shared" si="0"/>
        <v>2</v>
      </c>
      <c r="J17" s="25" t="s">
        <v>94</v>
      </c>
      <c r="K17" s="25" t="s">
        <v>76</v>
      </c>
      <c r="L17" s="25" t="s">
        <v>20</v>
      </c>
      <c r="M17" s="28">
        <v>1</v>
      </c>
      <c r="N17" s="13" t="s">
        <v>115</v>
      </c>
      <c r="O17" s="16"/>
    </row>
    <row r="18" spans="1:15" ht="38.1" customHeight="1">
      <c r="A18" s="19" t="s">
        <v>116</v>
      </c>
      <c r="B18" s="13" t="s">
        <v>32</v>
      </c>
      <c r="C18" s="13" t="s">
        <v>117</v>
      </c>
      <c r="D18" s="13" t="s">
        <v>118</v>
      </c>
      <c r="E18" s="13" t="s">
        <v>119</v>
      </c>
      <c r="F18" s="25" t="s">
        <v>98</v>
      </c>
      <c r="G18" s="26">
        <v>46226</v>
      </c>
      <c r="H18" s="26">
        <v>46230</v>
      </c>
      <c r="I18" s="27">
        <f t="shared" si="0"/>
        <v>5</v>
      </c>
      <c r="J18" s="25" t="s">
        <v>100</v>
      </c>
      <c r="K18" s="25" t="s">
        <v>60</v>
      </c>
      <c r="L18" s="25" t="s">
        <v>21</v>
      </c>
      <c r="M18" s="28">
        <v>0.75</v>
      </c>
      <c r="N18" s="13" t="s">
        <v>120</v>
      </c>
      <c r="O18" s="16"/>
    </row>
    <row r="19" spans="1:15" ht="38.1" customHeight="1">
      <c r="A19" s="19" t="s">
        <v>121</v>
      </c>
      <c r="B19" s="13" t="s">
        <v>32</v>
      </c>
      <c r="C19" s="13" t="s">
        <v>122</v>
      </c>
      <c r="D19" s="13" t="s">
        <v>123</v>
      </c>
      <c r="E19" s="13" t="s">
        <v>124</v>
      </c>
      <c r="F19" s="25" t="s">
        <v>87</v>
      </c>
      <c r="G19" s="26">
        <v>46227</v>
      </c>
      <c r="H19" s="26">
        <v>46230</v>
      </c>
      <c r="I19" s="27">
        <f t="shared" si="0"/>
        <v>4</v>
      </c>
      <c r="J19" s="25" t="s">
        <v>89</v>
      </c>
      <c r="K19" s="25" t="s">
        <v>76</v>
      </c>
      <c r="L19" s="25" t="s">
        <v>21</v>
      </c>
      <c r="M19" s="28">
        <v>0.5</v>
      </c>
      <c r="N19" s="13" t="s">
        <v>125</v>
      </c>
      <c r="O19" s="16"/>
    </row>
    <row r="20" spans="1:15" ht="38.1" customHeight="1">
      <c r="A20" s="19" t="s">
        <v>126</v>
      </c>
      <c r="B20" s="13" t="s">
        <v>33</v>
      </c>
      <c r="C20" s="13" t="s">
        <v>127</v>
      </c>
      <c r="D20" s="13" t="s">
        <v>128</v>
      </c>
      <c r="E20" s="13" t="s">
        <v>129</v>
      </c>
      <c r="F20" s="25" t="s">
        <v>98</v>
      </c>
      <c r="G20" s="26">
        <v>46226</v>
      </c>
      <c r="H20" s="26">
        <v>46227</v>
      </c>
      <c r="I20" s="27">
        <f t="shared" si="0"/>
        <v>2</v>
      </c>
      <c r="J20" s="25" t="s">
        <v>94</v>
      </c>
      <c r="K20" s="25" t="s">
        <v>76</v>
      </c>
      <c r="L20" s="25" t="s">
        <v>20</v>
      </c>
      <c r="M20" s="28">
        <v>1</v>
      </c>
      <c r="N20" s="13" t="s">
        <v>130</v>
      </c>
      <c r="O20" s="16"/>
    </row>
    <row r="21" spans="1:15" ht="38.1" customHeight="1">
      <c r="A21" s="19" t="s">
        <v>131</v>
      </c>
      <c r="B21" s="13" t="s">
        <v>33</v>
      </c>
      <c r="C21" s="13" t="s">
        <v>132</v>
      </c>
      <c r="D21" s="13" t="s">
        <v>133</v>
      </c>
      <c r="E21" s="13" t="s">
        <v>134</v>
      </c>
      <c r="F21" s="25" t="s">
        <v>98</v>
      </c>
      <c r="G21" s="26">
        <v>46230</v>
      </c>
      <c r="H21" s="26">
        <v>46231</v>
      </c>
      <c r="I21" s="27">
        <f t="shared" si="0"/>
        <v>2</v>
      </c>
      <c r="J21" s="25" t="s">
        <v>135</v>
      </c>
      <c r="K21" s="25" t="s">
        <v>60</v>
      </c>
      <c r="L21" s="25" t="s">
        <v>21</v>
      </c>
      <c r="M21" s="28">
        <v>0.5</v>
      </c>
      <c r="N21" s="13" t="s">
        <v>136</v>
      </c>
      <c r="O21" s="16"/>
    </row>
    <row r="22" spans="1:15" ht="38.1" customHeight="1">
      <c r="A22" s="19" t="s">
        <v>137</v>
      </c>
      <c r="B22" s="13" t="s">
        <v>33</v>
      </c>
      <c r="C22" s="13" t="s">
        <v>138</v>
      </c>
      <c r="D22" s="13" t="s">
        <v>139</v>
      </c>
      <c r="E22" s="13" t="s">
        <v>140</v>
      </c>
      <c r="F22" s="25" t="s">
        <v>98</v>
      </c>
      <c r="G22" s="26">
        <v>46231</v>
      </c>
      <c r="H22" s="26">
        <v>46232</v>
      </c>
      <c r="I22" s="27">
        <f t="shared" si="0"/>
        <v>2</v>
      </c>
      <c r="J22" s="25" t="s">
        <v>131</v>
      </c>
      <c r="K22" s="25" t="s">
        <v>60</v>
      </c>
      <c r="L22" s="25" t="s">
        <v>22</v>
      </c>
      <c r="M22" s="28">
        <v>0</v>
      </c>
      <c r="N22" s="13" t="s">
        <v>141</v>
      </c>
      <c r="O22" s="16"/>
    </row>
    <row r="23" spans="1:15" ht="38.1" customHeight="1">
      <c r="A23" s="19" t="s">
        <v>142</v>
      </c>
      <c r="B23" s="13" t="s">
        <v>33</v>
      </c>
      <c r="C23" s="13" t="s">
        <v>143</v>
      </c>
      <c r="D23" s="13" t="s">
        <v>144</v>
      </c>
      <c r="E23" s="13" t="s">
        <v>145</v>
      </c>
      <c r="F23" s="25" t="s">
        <v>98</v>
      </c>
      <c r="G23" s="26">
        <v>46232</v>
      </c>
      <c r="H23" s="26">
        <v>46233</v>
      </c>
      <c r="I23" s="27">
        <f t="shared" si="0"/>
        <v>2</v>
      </c>
      <c r="J23" s="25" t="s">
        <v>137</v>
      </c>
      <c r="K23" s="25" t="s">
        <v>60</v>
      </c>
      <c r="L23" s="25" t="s">
        <v>22</v>
      </c>
      <c r="M23" s="28">
        <v>0</v>
      </c>
      <c r="N23" s="13" t="s">
        <v>146</v>
      </c>
      <c r="O23" s="16"/>
    </row>
    <row r="24" spans="1:15" ht="38.1" customHeight="1">
      <c r="A24" s="19" t="s">
        <v>147</v>
      </c>
      <c r="B24" s="13" t="s">
        <v>33</v>
      </c>
      <c r="C24" s="13" t="s">
        <v>148</v>
      </c>
      <c r="D24" s="13" t="s">
        <v>149</v>
      </c>
      <c r="E24" s="13" t="s">
        <v>150</v>
      </c>
      <c r="F24" s="25" t="s">
        <v>98</v>
      </c>
      <c r="G24" s="26">
        <v>46232</v>
      </c>
      <c r="H24" s="26">
        <v>46234</v>
      </c>
      <c r="I24" s="27">
        <f t="shared" si="0"/>
        <v>3</v>
      </c>
      <c r="J24" s="25" t="s">
        <v>137</v>
      </c>
      <c r="K24" s="25" t="s">
        <v>60</v>
      </c>
      <c r="L24" s="25" t="s">
        <v>22</v>
      </c>
      <c r="M24" s="28">
        <v>0</v>
      </c>
      <c r="N24" s="13" t="s">
        <v>151</v>
      </c>
      <c r="O24" s="16"/>
    </row>
    <row r="25" spans="1:15" ht="38.1" customHeight="1">
      <c r="A25" s="19" t="s">
        <v>152</v>
      </c>
      <c r="B25" s="13" t="s">
        <v>33</v>
      </c>
      <c r="C25" s="13" t="s">
        <v>153</v>
      </c>
      <c r="D25" s="13" t="s">
        <v>154</v>
      </c>
      <c r="E25" s="13" t="s">
        <v>155</v>
      </c>
      <c r="F25" s="25" t="s">
        <v>98</v>
      </c>
      <c r="G25" s="26">
        <v>46233</v>
      </c>
      <c r="H25" s="26">
        <v>46234</v>
      </c>
      <c r="I25" s="27">
        <f t="shared" si="0"/>
        <v>2</v>
      </c>
      <c r="J25" s="25" t="s">
        <v>142</v>
      </c>
      <c r="K25" s="25" t="s">
        <v>60</v>
      </c>
      <c r="L25" s="25" t="s">
        <v>22</v>
      </c>
      <c r="M25" s="28">
        <v>0</v>
      </c>
      <c r="N25" s="13" t="s">
        <v>156</v>
      </c>
      <c r="O25" s="16"/>
    </row>
    <row r="26" spans="1:15" ht="38.1" customHeight="1">
      <c r="A26" s="19" t="s">
        <v>157</v>
      </c>
      <c r="B26" s="13" t="s">
        <v>33</v>
      </c>
      <c r="C26" s="13" t="s">
        <v>158</v>
      </c>
      <c r="D26" s="13" t="s">
        <v>159</v>
      </c>
      <c r="E26" s="13" t="s">
        <v>160</v>
      </c>
      <c r="F26" s="25" t="s">
        <v>98</v>
      </c>
      <c r="G26" s="26">
        <v>46234</v>
      </c>
      <c r="H26" s="26">
        <v>46237</v>
      </c>
      <c r="I26" s="27">
        <f t="shared" si="0"/>
        <v>4</v>
      </c>
      <c r="J26" s="25" t="s">
        <v>152</v>
      </c>
      <c r="K26" s="25" t="s">
        <v>60</v>
      </c>
      <c r="L26" s="25" t="s">
        <v>22</v>
      </c>
      <c r="M26" s="28">
        <v>0</v>
      </c>
      <c r="N26" s="13" t="s">
        <v>161</v>
      </c>
      <c r="O26" s="16"/>
    </row>
    <row r="27" spans="1:15" ht="38.1" customHeight="1">
      <c r="A27" s="19" t="s">
        <v>162</v>
      </c>
      <c r="B27" s="13" t="s">
        <v>33</v>
      </c>
      <c r="C27" s="13" t="s">
        <v>163</v>
      </c>
      <c r="D27" s="13" t="s">
        <v>164</v>
      </c>
      <c r="E27" s="13" t="s">
        <v>165</v>
      </c>
      <c r="F27" s="25" t="s">
        <v>98</v>
      </c>
      <c r="G27" s="26">
        <v>46237</v>
      </c>
      <c r="H27" s="26">
        <v>46238</v>
      </c>
      <c r="I27" s="27">
        <f t="shared" si="0"/>
        <v>2</v>
      </c>
      <c r="J27" s="25" t="s">
        <v>147</v>
      </c>
      <c r="K27" s="25" t="s">
        <v>60</v>
      </c>
      <c r="L27" s="25" t="s">
        <v>22</v>
      </c>
      <c r="M27" s="28">
        <v>0</v>
      </c>
      <c r="N27" s="13" t="s">
        <v>166</v>
      </c>
      <c r="O27" s="16"/>
    </row>
    <row r="28" spans="1:15" ht="38.1" customHeight="1">
      <c r="A28" s="19" t="s">
        <v>167</v>
      </c>
      <c r="B28" s="13" t="s">
        <v>33</v>
      </c>
      <c r="C28" s="13" t="s">
        <v>168</v>
      </c>
      <c r="D28" s="13" t="s">
        <v>169</v>
      </c>
      <c r="E28" s="13" t="s">
        <v>170</v>
      </c>
      <c r="F28" s="25" t="s">
        <v>98</v>
      </c>
      <c r="G28" s="26">
        <v>46238</v>
      </c>
      <c r="H28" s="26">
        <v>46239</v>
      </c>
      <c r="I28" s="27">
        <f t="shared" si="0"/>
        <v>2</v>
      </c>
      <c r="J28" s="25" t="s">
        <v>162</v>
      </c>
      <c r="K28" s="25" t="s">
        <v>60</v>
      </c>
      <c r="L28" s="25" t="s">
        <v>22</v>
      </c>
      <c r="M28" s="28">
        <v>0</v>
      </c>
      <c r="N28" s="13" t="s">
        <v>171</v>
      </c>
      <c r="O28" s="16"/>
    </row>
    <row r="29" spans="1:15" ht="38.1" customHeight="1">
      <c r="A29" s="19" t="s">
        <v>172</v>
      </c>
      <c r="B29" s="13" t="s">
        <v>34</v>
      </c>
      <c r="C29" s="13" t="s">
        <v>106</v>
      </c>
      <c r="D29" s="13" t="s">
        <v>173</v>
      </c>
      <c r="E29" s="13" t="s">
        <v>174</v>
      </c>
      <c r="F29" s="25" t="s">
        <v>109</v>
      </c>
      <c r="G29" s="26">
        <v>46227</v>
      </c>
      <c r="H29" s="26">
        <v>46231</v>
      </c>
      <c r="I29" s="27">
        <f t="shared" si="0"/>
        <v>5</v>
      </c>
      <c r="J29" s="25" t="s">
        <v>105</v>
      </c>
      <c r="K29" s="25" t="s">
        <v>60</v>
      </c>
      <c r="L29" s="25" t="s">
        <v>21</v>
      </c>
      <c r="M29" s="28">
        <v>0.5</v>
      </c>
      <c r="N29" s="13" t="s">
        <v>175</v>
      </c>
      <c r="O29" s="16"/>
    </row>
    <row r="30" spans="1:15" ht="38.1" customHeight="1">
      <c r="A30" s="19" t="s">
        <v>176</v>
      </c>
      <c r="B30" s="13" t="s">
        <v>34</v>
      </c>
      <c r="C30" s="13" t="s">
        <v>106</v>
      </c>
      <c r="D30" s="13" t="s">
        <v>177</v>
      </c>
      <c r="E30" s="13" t="s">
        <v>178</v>
      </c>
      <c r="F30" s="25" t="s">
        <v>109</v>
      </c>
      <c r="G30" s="26">
        <v>46230</v>
      </c>
      <c r="H30" s="26">
        <v>46232</v>
      </c>
      <c r="I30" s="27">
        <f t="shared" si="0"/>
        <v>3</v>
      </c>
      <c r="J30" s="25" t="s">
        <v>172</v>
      </c>
      <c r="K30" s="25" t="s">
        <v>60</v>
      </c>
      <c r="L30" s="25" t="s">
        <v>21</v>
      </c>
      <c r="M30" s="28">
        <v>0.25</v>
      </c>
      <c r="N30" s="13" t="s">
        <v>179</v>
      </c>
      <c r="O30" s="16"/>
    </row>
    <row r="31" spans="1:15" ht="38.1" customHeight="1">
      <c r="A31" s="19" t="s">
        <v>180</v>
      </c>
      <c r="B31" s="13" t="s">
        <v>34</v>
      </c>
      <c r="C31" s="13" t="s">
        <v>181</v>
      </c>
      <c r="D31" s="13" t="s">
        <v>182</v>
      </c>
      <c r="E31" s="13" t="s">
        <v>183</v>
      </c>
      <c r="F31" s="25" t="s">
        <v>109</v>
      </c>
      <c r="G31" s="26">
        <v>46230</v>
      </c>
      <c r="H31" s="26">
        <v>46232</v>
      </c>
      <c r="I31" s="27">
        <f t="shared" si="0"/>
        <v>3</v>
      </c>
      <c r="J31" s="25" t="s">
        <v>105</v>
      </c>
      <c r="K31" s="25" t="s">
        <v>60</v>
      </c>
      <c r="L31" s="25" t="s">
        <v>21</v>
      </c>
      <c r="M31" s="28">
        <v>0.5</v>
      </c>
      <c r="N31" s="13" t="s">
        <v>184</v>
      </c>
      <c r="O31" s="16"/>
    </row>
    <row r="32" spans="1:15" ht="38.1" customHeight="1">
      <c r="A32" s="19" t="s">
        <v>185</v>
      </c>
      <c r="B32" s="13" t="s">
        <v>34</v>
      </c>
      <c r="C32" s="13" t="s">
        <v>186</v>
      </c>
      <c r="D32" s="13" t="s">
        <v>187</v>
      </c>
      <c r="E32" s="13" t="s">
        <v>188</v>
      </c>
      <c r="F32" s="25" t="s">
        <v>109</v>
      </c>
      <c r="G32" s="26">
        <v>46232</v>
      </c>
      <c r="H32" s="26">
        <v>46234</v>
      </c>
      <c r="I32" s="27">
        <f t="shared" si="0"/>
        <v>3</v>
      </c>
      <c r="J32" s="25" t="s">
        <v>180</v>
      </c>
      <c r="K32" s="25" t="s">
        <v>60</v>
      </c>
      <c r="L32" s="25" t="s">
        <v>22</v>
      </c>
      <c r="M32" s="28">
        <v>0</v>
      </c>
      <c r="N32" s="13" t="s">
        <v>189</v>
      </c>
      <c r="O32" s="16"/>
    </row>
    <row r="33" spans="1:15" ht="38.1" customHeight="1">
      <c r="A33" s="19" t="s">
        <v>190</v>
      </c>
      <c r="B33" s="13" t="s">
        <v>34</v>
      </c>
      <c r="C33" s="13" t="s">
        <v>191</v>
      </c>
      <c r="D33" s="13" t="s">
        <v>192</v>
      </c>
      <c r="E33" s="13" t="s">
        <v>193</v>
      </c>
      <c r="F33" s="25" t="s">
        <v>109</v>
      </c>
      <c r="G33" s="26">
        <v>46234</v>
      </c>
      <c r="H33" s="26">
        <v>46237</v>
      </c>
      <c r="I33" s="27">
        <f t="shared" si="0"/>
        <v>4</v>
      </c>
      <c r="J33" s="25" t="s">
        <v>185</v>
      </c>
      <c r="K33" s="25" t="s">
        <v>60</v>
      </c>
      <c r="L33" s="25" t="s">
        <v>22</v>
      </c>
      <c r="M33" s="28">
        <v>0</v>
      </c>
      <c r="N33" s="13" t="s">
        <v>194</v>
      </c>
      <c r="O33" s="16"/>
    </row>
    <row r="34" spans="1:15" ht="38.1" customHeight="1">
      <c r="A34" s="19" t="s">
        <v>195</v>
      </c>
      <c r="B34" s="13" t="s">
        <v>34</v>
      </c>
      <c r="C34" s="13" t="s">
        <v>196</v>
      </c>
      <c r="D34" s="13" t="s">
        <v>197</v>
      </c>
      <c r="E34" s="13" t="s">
        <v>198</v>
      </c>
      <c r="F34" s="25" t="s">
        <v>199</v>
      </c>
      <c r="G34" s="26">
        <v>46233</v>
      </c>
      <c r="H34" s="26">
        <v>46237</v>
      </c>
      <c r="I34" s="27">
        <f t="shared" si="0"/>
        <v>5</v>
      </c>
      <c r="J34" s="25" t="s">
        <v>89</v>
      </c>
      <c r="K34" s="25" t="s">
        <v>76</v>
      </c>
      <c r="L34" s="25" t="s">
        <v>22</v>
      </c>
      <c r="M34" s="28">
        <v>0</v>
      </c>
      <c r="N34" s="13" t="s">
        <v>200</v>
      </c>
      <c r="O34" s="16"/>
    </row>
    <row r="35" spans="1:15" ht="38.1" customHeight="1">
      <c r="A35" s="19" t="s">
        <v>201</v>
      </c>
      <c r="B35" s="13" t="s">
        <v>34</v>
      </c>
      <c r="C35" s="13" t="s">
        <v>202</v>
      </c>
      <c r="D35" s="13" t="s">
        <v>203</v>
      </c>
      <c r="E35" s="13" t="s">
        <v>204</v>
      </c>
      <c r="F35" s="25" t="s">
        <v>199</v>
      </c>
      <c r="G35" s="26">
        <v>46232</v>
      </c>
      <c r="H35" s="26">
        <v>46238</v>
      </c>
      <c r="I35" s="27">
        <f t="shared" si="0"/>
        <v>7</v>
      </c>
      <c r="J35" s="25" t="s">
        <v>205</v>
      </c>
      <c r="K35" s="25" t="s">
        <v>60</v>
      </c>
      <c r="L35" s="25" t="s">
        <v>22</v>
      </c>
      <c r="M35" s="28">
        <v>0</v>
      </c>
      <c r="N35" s="13" t="s">
        <v>206</v>
      </c>
      <c r="O35" s="16"/>
    </row>
    <row r="36" spans="1:15" ht="38.1" customHeight="1">
      <c r="A36" s="19" t="s">
        <v>207</v>
      </c>
      <c r="B36" s="13" t="s">
        <v>35</v>
      </c>
      <c r="C36" s="13" t="s">
        <v>208</v>
      </c>
      <c r="D36" s="13" t="s">
        <v>209</v>
      </c>
      <c r="E36" s="13" t="s">
        <v>210</v>
      </c>
      <c r="F36" s="25" t="s">
        <v>199</v>
      </c>
      <c r="G36" s="26">
        <v>46237</v>
      </c>
      <c r="H36" s="26">
        <v>46240</v>
      </c>
      <c r="I36" s="27">
        <f t="shared" si="0"/>
        <v>4</v>
      </c>
      <c r="J36" s="25" t="s">
        <v>211</v>
      </c>
      <c r="K36" s="25" t="s">
        <v>60</v>
      </c>
      <c r="L36" s="25" t="s">
        <v>22</v>
      </c>
      <c r="M36" s="28">
        <v>0</v>
      </c>
      <c r="N36" s="13" t="s">
        <v>212</v>
      </c>
      <c r="O36" s="16"/>
    </row>
    <row r="37" spans="1:15" ht="38.1" customHeight="1">
      <c r="A37" s="19" t="s">
        <v>213</v>
      </c>
      <c r="B37" s="13" t="s">
        <v>35</v>
      </c>
      <c r="C37" s="13" t="s">
        <v>214</v>
      </c>
      <c r="D37" s="13" t="s">
        <v>215</v>
      </c>
      <c r="E37" s="13" t="s">
        <v>216</v>
      </c>
      <c r="F37" s="25" t="s">
        <v>199</v>
      </c>
      <c r="G37" s="26">
        <v>46239</v>
      </c>
      <c r="H37" s="26">
        <v>46241</v>
      </c>
      <c r="I37" s="27">
        <f t="shared" si="0"/>
        <v>3</v>
      </c>
      <c r="J37" s="25" t="s">
        <v>217</v>
      </c>
      <c r="K37" s="25" t="s">
        <v>60</v>
      </c>
      <c r="L37" s="25" t="s">
        <v>22</v>
      </c>
      <c r="M37" s="28">
        <v>0</v>
      </c>
      <c r="N37" s="13" t="s">
        <v>218</v>
      </c>
      <c r="O37" s="16"/>
    </row>
    <row r="38" spans="1:15" ht="38.1" customHeight="1">
      <c r="A38" s="19" t="s">
        <v>219</v>
      </c>
      <c r="B38" s="13" t="s">
        <v>35</v>
      </c>
      <c r="C38" s="13" t="s">
        <v>220</v>
      </c>
      <c r="D38" s="13" t="s">
        <v>221</v>
      </c>
      <c r="E38" s="13" t="s">
        <v>222</v>
      </c>
      <c r="F38" s="25" t="s">
        <v>199</v>
      </c>
      <c r="G38" s="26">
        <v>46241</v>
      </c>
      <c r="H38" s="26">
        <v>46244</v>
      </c>
      <c r="I38" s="27">
        <f t="shared" si="0"/>
        <v>4</v>
      </c>
      <c r="J38" s="25" t="s">
        <v>207</v>
      </c>
      <c r="K38" s="25" t="s">
        <v>223</v>
      </c>
      <c r="L38" s="25" t="s">
        <v>22</v>
      </c>
      <c r="M38" s="28">
        <v>0</v>
      </c>
      <c r="N38" s="13" t="s">
        <v>224</v>
      </c>
      <c r="O38" s="16"/>
    </row>
    <row r="39" spans="1:15" ht="38.1" customHeight="1">
      <c r="A39" s="19" t="s">
        <v>225</v>
      </c>
      <c r="B39" s="13" t="s">
        <v>35</v>
      </c>
      <c r="C39" s="13" t="s">
        <v>226</v>
      </c>
      <c r="D39" s="13" t="s">
        <v>227</v>
      </c>
      <c r="E39" s="13" t="s">
        <v>228</v>
      </c>
      <c r="F39" s="25" t="s">
        <v>199</v>
      </c>
      <c r="G39" s="26">
        <v>46239</v>
      </c>
      <c r="H39" s="26">
        <v>46241</v>
      </c>
      <c r="I39" s="27">
        <f t="shared" ref="I39:I70" si="1">H39-G39+1</f>
        <v>3</v>
      </c>
      <c r="J39" s="25" t="s">
        <v>229</v>
      </c>
      <c r="K39" s="25" t="s">
        <v>60</v>
      </c>
      <c r="L39" s="25" t="s">
        <v>22</v>
      </c>
      <c r="M39" s="28">
        <v>0</v>
      </c>
      <c r="N39" s="13" t="s">
        <v>230</v>
      </c>
      <c r="O39" s="16"/>
    </row>
    <row r="40" spans="1:15" ht="38.1" customHeight="1">
      <c r="A40" s="19" t="s">
        <v>231</v>
      </c>
      <c r="B40" s="13" t="s">
        <v>35</v>
      </c>
      <c r="C40" s="13" t="s">
        <v>232</v>
      </c>
      <c r="D40" s="13" t="s">
        <v>233</v>
      </c>
      <c r="E40" s="13" t="s">
        <v>234</v>
      </c>
      <c r="F40" s="25" t="s">
        <v>199</v>
      </c>
      <c r="G40" s="26">
        <v>46240</v>
      </c>
      <c r="H40" s="26">
        <v>46241</v>
      </c>
      <c r="I40" s="27">
        <f t="shared" si="1"/>
        <v>2</v>
      </c>
      <c r="J40" s="25" t="s">
        <v>207</v>
      </c>
      <c r="K40" s="25" t="s">
        <v>60</v>
      </c>
      <c r="L40" s="25" t="s">
        <v>22</v>
      </c>
      <c r="M40" s="28">
        <v>0</v>
      </c>
      <c r="N40" s="13" t="s">
        <v>235</v>
      </c>
      <c r="O40" s="16"/>
    </row>
    <row r="41" spans="1:15" ht="38.1" customHeight="1">
      <c r="A41" s="19" t="s">
        <v>236</v>
      </c>
      <c r="B41" s="13" t="s">
        <v>35</v>
      </c>
      <c r="C41" s="13" t="s">
        <v>237</v>
      </c>
      <c r="D41" s="13" t="s">
        <v>238</v>
      </c>
      <c r="E41" s="13" t="s">
        <v>239</v>
      </c>
      <c r="F41" s="25" t="s">
        <v>109</v>
      </c>
      <c r="G41" s="26">
        <v>46238</v>
      </c>
      <c r="H41" s="26">
        <v>46241</v>
      </c>
      <c r="I41" s="27">
        <f t="shared" si="1"/>
        <v>4</v>
      </c>
      <c r="J41" s="25" t="s">
        <v>240</v>
      </c>
      <c r="K41" s="25" t="s">
        <v>60</v>
      </c>
      <c r="L41" s="25" t="s">
        <v>22</v>
      </c>
      <c r="M41" s="28">
        <v>0</v>
      </c>
      <c r="N41" s="13" t="s">
        <v>241</v>
      </c>
      <c r="O41" s="16"/>
    </row>
    <row r="42" spans="1:15" ht="38.1" customHeight="1">
      <c r="A42" s="19" t="s">
        <v>242</v>
      </c>
      <c r="B42" s="13" t="s">
        <v>35</v>
      </c>
      <c r="C42" s="13" t="s">
        <v>243</v>
      </c>
      <c r="D42" s="13" t="s">
        <v>244</v>
      </c>
      <c r="E42" s="13" t="s">
        <v>245</v>
      </c>
      <c r="F42" s="25" t="s">
        <v>199</v>
      </c>
      <c r="G42" s="26">
        <v>46241</v>
      </c>
      <c r="H42" s="26">
        <v>46244</v>
      </c>
      <c r="I42" s="27">
        <f t="shared" si="1"/>
        <v>4</v>
      </c>
      <c r="J42" s="25" t="s">
        <v>246</v>
      </c>
      <c r="K42" s="25" t="s">
        <v>76</v>
      </c>
      <c r="L42" s="25" t="s">
        <v>22</v>
      </c>
      <c r="M42" s="28">
        <v>0</v>
      </c>
      <c r="N42" s="13" t="s">
        <v>247</v>
      </c>
      <c r="O42" s="16"/>
    </row>
    <row r="43" spans="1:15" ht="38.1" customHeight="1">
      <c r="A43" s="19" t="s">
        <v>248</v>
      </c>
      <c r="B43" s="13" t="s">
        <v>36</v>
      </c>
      <c r="C43" s="13" t="s">
        <v>249</v>
      </c>
      <c r="D43" s="13" t="s">
        <v>250</v>
      </c>
      <c r="E43" s="13" t="s">
        <v>251</v>
      </c>
      <c r="F43" s="25" t="s">
        <v>87</v>
      </c>
      <c r="G43" s="26">
        <v>46240</v>
      </c>
      <c r="H43" s="26">
        <v>46244</v>
      </c>
      <c r="I43" s="27">
        <f t="shared" si="1"/>
        <v>5</v>
      </c>
      <c r="J43" s="25" t="s">
        <v>252</v>
      </c>
      <c r="K43" s="25" t="s">
        <v>60</v>
      </c>
      <c r="L43" s="25" t="s">
        <v>22</v>
      </c>
      <c r="M43" s="28">
        <v>0</v>
      </c>
      <c r="N43" s="13" t="s">
        <v>253</v>
      </c>
      <c r="O43" s="16"/>
    </row>
    <row r="44" spans="1:15" ht="38.1" customHeight="1">
      <c r="A44" s="19" t="s">
        <v>254</v>
      </c>
      <c r="B44" s="13" t="s">
        <v>36</v>
      </c>
      <c r="C44" s="13" t="s">
        <v>255</v>
      </c>
      <c r="D44" s="13" t="s">
        <v>256</v>
      </c>
      <c r="E44" s="13" t="s">
        <v>257</v>
      </c>
      <c r="F44" s="25" t="s">
        <v>98</v>
      </c>
      <c r="G44" s="26">
        <v>46240</v>
      </c>
      <c r="H44" s="26">
        <v>46244</v>
      </c>
      <c r="I44" s="27">
        <f t="shared" si="1"/>
        <v>5</v>
      </c>
      <c r="J44" s="25" t="s">
        <v>258</v>
      </c>
      <c r="K44" s="25" t="s">
        <v>60</v>
      </c>
      <c r="L44" s="25" t="s">
        <v>22</v>
      </c>
      <c r="M44" s="28">
        <v>0</v>
      </c>
      <c r="N44" s="13" t="s">
        <v>259</v>
      </c>
      <c r="O44" s="16"/>
    </row>
    <row r="45" spans="1:15" ht="38.1" customHeight="1">
      <c r="A45" s="19" t="s">
        <v>260</v>
      </c>
      <c r="B45" s="13" t="s">
        <v>36</v>
      </c>
      <c r="C45" s="13" t="s">
        <v>261</v>
      </c>
      <c r="D45" s="13" t="s">
        <v>262</v>
      </c>
      <c r="E45" s="13" t="s">
        <v>263</v>
      </c>
      <c r="F45" s="25" t="s">
        <v>87</v>
      </c>
      <c r="G45" s="26">
        <v>46244</v>
      </c>
      <c r="H45" s="26">
        <v>46245</v>
      </c>
      <c r="I45" s="27">
        <f t="shared" si="1"/>
        <v>2</v>
      </c>
      <c r="J45" s="25" t="s">
        <v>248</v>
      </c>
      <c r="K45" s="25" t="s">
        <v>60</v>
      </c>
      <c r="L45" s="25" t="s">
        <v>22</v>
      </c>
      <c r="M45" s="28">
        <v>0</v>
      </c>
      <c r="N45" s="13" t="s">
        <v>264</v>
      </c>
      <c r="O45" s="16"/>
    </row>
    <row r="46" spans="1:15" ht="38.1" customHeight="1">
      <c r="A46" s="19" t="s">
        <v>265</v>
      </c>
      <c r="B46" s="13" t="s">
        <v>36</v>
      </c>
      <c r="C46" s="13" t="s">
        <v>266</v>
      </c>
      <c r="D46" s="13" t="s">
        <v>267</v>
      </c>
      <c r="E46" s="13" t="s">
        <v>268</v>
      </c>
      <c r="F46" s="25" t="s">
        <v>87</v>
      </c>
      <c r="G46" s="26">
        <v>46244</v>
      </c>
      <c r="H46" s="26">
        <v>46245</v>
      </c>
      <c r="I46" s="27">
        <f t="shared" si="1"/>
        <v>2</v>
      </c>
      <c r="J46" s="25" t="s">
        <v>248</v>
      </c>
      <c r="K46" s="25" t="s">
        <v>60</v>
      </c>
      <c r="L46" s="25" t="s">
        <v>22</v>
      </c>
      <c r="M46" s="28">
        <v>0</v>
      </c>
      <c r="N46" s="13" t="s">
        <v>269</v>
      </c>
      <c r="O46" s="16"/>
    </row>
    <row r="47" spans="1:15" ht="38.1" customHeight="1">
      <c r="A47" s="19" t="s">
        <v>270</v>
      </c>
      <c r="B47" s="13" t="s">
        <v>36</v>
      </c>
      <c r="C47" s="13" t="s">
        <v>271</v>
      </c>
      <c r="D47" s="13" t="s">
        <v>272</v>
      </c>
      <c r="E47" s="13" t="s">
        <v>273</v>
      </c>
      <c r="F47" s="25" t="s">
        <v>87</v>
      </c>
      <c r="G47" s="26">
        <v>46244</v>
      </c>
      <c r="H47" s="26">
        <v>46246</v>
      </c>
      <c r="I47" s="27">
        <f t="shared" si="1"/>
        <v>3</v>
      </c>
      <c r="J47" s="25" t="s">
        <v>248</v>
      </c>
      <c r="K47" s="25" t="s">
        <v>60</v>
      </c>
      <c r="L47" s="25" t="s">
        <v>22</v>
      </c>
      <c r="M47" s="28">
        <v>0</v>
      </c>
      <c r="N47" s="13" t="s">
        <v>274</v>
      </c>
      <c r="O47" s="16"/>
    </row>
    <row r="48" spans="1:15" ht="38.1" customHeight="1">
      <c r="A48" s="19" t="s">
        <v>275</v>
      </c>
      <c r="B48" s="13" t="s">
        <v>36</v>
      </c>
      <c r="C48" s="13" t="s">
        <v>276</v>
      </c>
      <c r="D48" s="13" t="s">
        <v>277</v>
      </c>
      <c r="E48" s="13" t="s">
        <v>278</v>
      </c>
      <c r="F48" s="25" t="s">
        <v>87</v>
      </c>
      <c r="G48" s="26">
        <v>46245</v>
      </c>
      <c r="H48" s="26">
        <v>46246</v>
      </c>
      <c r="I48" s="27">
        <f t="shared" si="1"/>
        <v>2</v>
      </c>
      <c r="J48" s="25" t="s">
        <v>248</v>
      </c>
      <c r="K48" s="25" t="s">
        <v>76</v>
      </c>
      <c r="L48" s="25" t="s">
        <v>22</v>
      </c>
      <c r="M48" s="28">
        <v>0</v>
      </c>
      <c r="N48" s="13" t="s">
        <v>279</v>
      </c>
      <c r="O48" s="16"/>
    </row>
    <row r="49" spans="1:15" ht="38.1" customHeight="1">
      <c r="A49" s="19" t="s">
        <v>280</v>
      </c>
      <c r="B49" s="13" t="s">
        <v>36</v>
      </c>
      <c r="C49" s="13" t="s">
        <v>281</v>
      </c>
      <c r="D49" s="13" t="s">
        <v>282</v>
      </c>
      <c r="E49" s="13" t="s">
        <v>283</v>
      </c>
      <c r="F49" s="25" t="s">
        <v>98</v>
      </c>
      <c r="G49" s="26">
        <v>46246</v>
      </c>
      <c r="H49" s="26">
        <v>46247</v>
      </c>
      <c r="I49" s="27">
        <f t="shared" si="1"/>
        <v>2</v>
      </c>
      <c r="J49" s="25" t="s">
        <v>284</v>
      </c>
      <c r="K49" s="25" t="s">
        <v>60</v>
      </c>
      <c r="L49" s="25" t="s">
        <v>22</v>
      </c>
      <c r="M49" s="28">
        <v>0</v>
      </c>
      <c r="N49" s="13" t="s">
        <v>285</v>
      </c>
      <c r="O49" s="16"/>
    </row>
    <row r="50" spans="1:15" ht="38.1" customHeight="1">
      <c r="A50" s="19" t="s">
        <v>286</v>
      </c>
      <c r="B50" s="13" t="s">
        <v>37</v>
      </c>
      <c r="C50" s="13" t="s">
        <v>287</v>
      </c>
      <c r="D50" s="13" t="s">
        <v>288</v>
      </c>
      <c r="E50" s="13" t="s">
        <v>289</v>
      </c>
      <c r="F50" s="25" t="s">
        <v>87</v>
      </c>
      <c r="G50" s="26">
        <v>46237</v>
      </c>
      <c r="H50" s="26">
        <v>46241</v>
      </c>
      <c r="I50" s="27">
        <f t="shared" si="1"/>
        <v>5</v>
      </c>
      <c r="J50" s="25" t="s">
        <v>290</v>
      </c>
      <c r="K50" s="25" t="s">
        <v>60</v>
      </c>
      <c r="L50" s="25" t="s">
        <v>22</v>
      </c>
      <c r="M50" s="28">
        <v>0</v>
      </c>
      <c r="N50" s="13" t="s">
        <v>291</v>
      </c>
      <c r="O50" s="16"/>
    </row>
    <row r="51" spans="1:15" ht="38.1" customHeight="1">
      <c r="A51" s="19" t="s">
        <v>292</v>
      </c>
      <c r="B51" s="13" t="s">
        <v>37</v>
      </c>
      <c r="C51" s="13" t="s">
        <v>293</v>
      </c>
      <c r="D51" s="13" t="s">
        <v>294</v>
      </c>
      <c r="E51" s="13" t="s">
        <v>295</v>
      </c>
      <c r="F51" s="25" t="s">
        <v>87</v>
      </c>
      <c r="G51" s="26">
        <v>46244</v>
      </c>
      <c r="H51" s="26">
        <v>46245</v>
      </c>
      <c r="I51" s="27">
        <f t="shared" si="1"/>
        <v>2</v>
      </c>
      <c r="J51" s="25" t="s">
        <v>296</v>
      </c>
      <c r="K51" s="25" t="s">
        <v>60</v>
      </c>
      <c r="L51" s="25" t="s">
        <v>22</v>
      </c>
      <c r="M51" s="28">
        <v>0</v>
      </c>
      <c r="N51" s="13" t="s">
        <v>297</v>
      </c>
      <c r="O51" s="16"/>
    </row>
    <row r="52" spans="1:15" ht="38.1" customHeight="1">
      <c r="A52" s="19" t="s">
        <v>298</v>
      </c>
      <c r="B52" s="13" t="s">
        <v>37</v>
      </c>
      <c r="C52" s="13" t="s">
        <v>299</v>
      </c>
      <c r="D52" s="13" t="s">
        <v>300</v>
      </c>
      <c r="E52" s="13" t="s">
        <v>301</v>
      </c>
      <c r="F52" s="25" t="s">
        <v>87</v>
      </c>
      <c r="G52" s="26">
        <v>46244</v>
      </c>
      <c r="H52" s="26">
        <v>46245</v>
      </c>
      <c r="I52" s="27">
        <f t="shared" si="1"/>
        <v>2</v>
      </c>
      <c r="J52" s="25" t="s">
        <v>147</v>
      </c>
      <c r="K52" s="25" t="s">
        <v>60</v>
      </c>
      <c r="L52" s="25" t="s">
        <v>22</v>
      </c>
      <c r="M52" s="28">
        <v>0</v>
      </c>
      <c r="N52" s="13" t="s">
        <v>302</v>
      </c>
      <c r="O52" s="16"/>
    </row>
    <row r="53" spans="1:15" ht="38.1" customHeight="1">
      <c r="A53" s="19" t="s">
        <v>303</v>
      </c>
      <c r="B53" s="13" t="s">
        <v>37</v>
      </c>
      <c r="C53" s="13" t="s">
        <v>304</v>
      </c>
      <c r="D53" s="13" t="s">
        <v>305</v>
      </c>
      <c r="E53" s="13" t="s">
        <v>306</v>
      </c>
      <c r="F53" s="25" t="s">
        <v>87</v>
      </c>
      <c r="G53" s="26">
        <v>46245</v>
      </c>
      <c r="H53" s="26">
        <v>46246</v>
      </c>
      <c r="I53" s="27">
        <f t="shared" si="1"/>
        <v>2</v>
      </c>
      <c r="J53" s="25" t="s">
        <v>162</v>
      </c>
      <c r="K53" s="25" t="s">
        <v>60</v>
      </c>
      <c r="L53" s="25" t="s">
        <v>22</v>
      </c>
      <c r="M53" s="28">
        <v>0</v>
      </c>
      <c r="N53" s="13" t="s">
        <v>307</v>
      </c>
      <c r="O53" s="16"/>
    </row>
    <row r="54" spans="1:15" ht="38.1" customHeight="1">
      <c r="A54" s="19" t="s">
        <v>308</v>
      </c>
      <c r="B54" s="13" t="s">
        <v>37</v>
      </c>
      <c r="C54" s="13" t="s">
        <v>309</v>
      </c>
      <c r="D54" s="13" t="s">
        <v>310</v>
      </c>
      <c r="E54" s="13" t="s">
        <v>311</v>
      </c>
      <c r="F54" s="25" t="s">
        <v>87</v>
      </c>
      <c r="G54" s="26">
        <v>46245</v>
      </c>
      <c r="H54" s="26">
        <v>46247</v>
      </c>
      <c r="I54" s="27">
        <f t="shared" si="1"/>
        <v>3</v>
      </c>
      <c r="J54" s="25" t="s">
        <v>312</v>
      </c>
      <c r="K54" s="25" t="s">
        <v>60</v>
      </c>
      <c r="L54" s="25" t="s">
        <v>22</v>
      </c>
      <c r="M54" s="28">
        <v>0</v>
      </c>
      <c r="N54" s="13" t="s">
        <v>313</v>
      </c>
      <c r="O54" s="16"/>
    </row>
    <row r="55" spans="1:15" ht="38.1" customHeight="1">
      <c r="A55" s="19" t="s">
        <v>314</v>
      </c>
      <c r="B55" s="13" t="s">
        <v>37</v>
      </c>
      <c r="C55" s="13" t="s">
        <v>309</v>
      </c>
      <c r="D55" s="13" t="s">
        <v>315</v>
      </c>
      <c r="E55" s="13" t="s">
        <v>316</v>
      </c>
      <c r="F55" s="25" t="s">
        <v>87</v>
      </c>
      <c r="G55" s="26">
        <v>46245</v>
      </c>
      <c r="H55" s="26">
        <v>46247</v>
      </c>
      <c r="I55" s="27">
        <f t="shared" si="1"/>
        <v>3</v>
      </c>
      <c r="J55" s="25" t="s">
        <v>317</v>
      </c>
      <c r="K55" s="25" t="s">
        <v>60</v>
      </c>
      <c r="L55" s="25" t="s">
        <v>22</v>
      </c>
      <c r="M55" s="28">
        <v>0</v>
      </c>
      <c r="N55" s="13" t="s">
        <v>318</v>
      </c>
      <c r="O55" s="16"/>
    </row>
    <row r="56" spans="1:15" ht="38.1" customHeight="1">
      <c r="A56" s="19" t="s">
        <v>319</v>
      </c>
      <c r="B56" s="13" t="s">
        <v>37</v>
      </c>
      <c r="C56" s="13" t="s">
        <v>320</v>
      </c>
      <c r="D56" s="13" t="s">
        <v>321</v>
      </c>
      <c r="E56" s="13" t="s">
        <v>322</v>
      </c>
      <c r="F56" s="25" t="s">
        <v>87</v>
      </c>
      <c r="G56" s="26">
        <v>46246</v>
      </c>
      <c r="H56" s="26">
        <v>46247</v>
      </c>
      <c r="I56" s="27">
        <f t="shared" si="1"/>
        <v>2</v>
      </c>
      <c r="J56" s="25" t="s">
        <v>323</v>
      </c>
      <c r="K56" s="25" t="s">
        <v>60</v>
      </c>
      <c r="L56" s="25" t="s">
        <v>22</v>
      </c>
      <c r="M56" s="28">
        <v>0</v>
      </c>
      <c r="N56" s="13" t="s">
        <v>324</v>
      </c>
      <c r="O56" s="16"/>
    </row>
    <row r="57" spans="1:15" ht="38.1" customHeight="1">
      <c r="A57" s="19" t="s">
        <v>325</v>
      </c>
      <c r="B57" s="13" t="s">
        <v>37</v>
      </c>
      <c r="C57" s="13" t="s">
        <v>326</v>
      </c>
      <c r="D57" s="13" t="s">
        <v>327</v>
      </c>
      <c r="E57" s="13" t="s">
        <v>328</v>
      </c>
      <c r="F57" s="25" t="s">
        <v>87</v>
      </c>
      <c r="G57" s="26">
        <v>46246</v>
      </c>
      <c r="H57" s="26">
        <v>46247</v>
      </c>
      <c r="I57" s="27">
        <f t="shared" si="1"/>
        <v>2</v>
      </c>
      <c r="J57" s="25" t="s">
        <v>260</v>
      </c>
      <c r="K57" s="25" t="s">
        <v>60</v>
      </c>
      <c r="L57" s="25" t="s">
        <v>22</v>
      </c>
      <c r="M57" s="28">
        <v>0</v>
      </c>
      <c r="N57" s="13" t="s">
        <v>329</v>
      </c>
      <c r="O57" s="16"/>
    </row>
    <row r="58" spans="1:15" ht="38.1" customHeight="1">
      <c r="A58" s="19" t="s">
        <v>330</v>
      </c>
      <c r="B58" s="13" t="s">
        <v>37</v>
      </c>
      <c r="C58" s="13" t="s">
        <v>331</v>
      </c>
      <c r="D58" s="13" t="s">
        <v>332</v>
      </c>
      <c r="E58" s="13" t="s">
        <v>333</v>
      </c>
      <c r="F58" s="25" t="s">
        <v>59</v>
      </c>
      <c r="G58" s="26">
        <v>46247</v>
      </c>
      <c r="H58" s="26">
        <v>46248</v>
      </c>
      <c r="I58" s="27">
        <f t="shared" si="1"/>
        <v>2</v>
      </c>
      <c r="J58" s="25" t="s">
        <v>334</v>
      </c>
      <c r="K58" s="25" t="s">
        <v>60</v>
      </c>
      <c r="L58" s="25" t="s">
        <v>22</v>
      </c>
      <c r="M58" s="28">
        <v>0</v>
      </c>
      <c r="N58" s="13" t="s">
        <v>335</v>
      </c>
      <c r="O58" s="16"/>
    </row>
    <row r="59" spans="1:15" ht="38.1" customHeight="1">
      <c r="A59" s="19" t="s">
        <v>336</v>
      </c>
      <c r="B59" s="13" t="s">
        <v>38</v>
      </c>
      <c r="C59" s="13" t="s">
        <v>68</v>
      </c>
      <c r="D59" s="13" t="s">
        <v>337</v>
      </c>
      <c r="E59" s="13" t="s">
        <v>338</v>
      </c>
      <c r="F59" s="25" t="s">
        <v>59</v>
      </c>
      <c r="G59" s="26">
        <v>46230</v>
      </c>
      <c r="H59" s="26">
        <v>46234</v>
      </c>
      <c r="I59" s="27">
        <f t="shared" si="1"/>
        <v>5</v>
      </c>
      <c r="J59" s="25" t="s">
        <v>67</v>
      </c>
      <c r="K59" s="25" t="s">
        <v>76</v>
      </c>
      <c r="L59" s="25" t="s">
        <v>21</v>
      </c>
      <c r="M59" s="28">
        <v>0.5</v>
      </c>
      <c r="N59" s="13" t="s">
        <v>339</v>
      </c>
      <c r="O59" s="16"/>
    </row>
    <row r="60" spans="1:15" ht="38.1" customHeight="1">
      <c r="A60" s="19" t="s">
        <v>340</v>
      </c>
      <c r="B60" s="13" t="s">
        <v>38</v>
      </c>
      <c r="C60" s="13" t="s">
        <v>341</v>
      </c>
      <c r="D60" s="13" t="s">
        <v>342</v>
      </c>
      <c r="E60" s="13" t="s">
        <v>343</v>
      </c>
      <c r="F60" s="25" t="s">
        <v>59</v>
      </c>
      <c r="G60" s="26">
        <v>46237</v>
      </c>
      <c r="H60" s="26">
        <v>46241</v>
      </c>
      <c r="I60" s="27">
        <f t="shared" si="1"/>
        <v>5</v>
      </c>
      <c r="J60" s="25" t="s">
        <v>344</v>
      </c>
      <c r="K60" s="25" t="s">
        <v>76</v>
      </c>
      <c r="L60" s="25" t="s">
        <v>22</v>
      </c>
      <c r="M60" s="28">
        <v>0</v>
      </c>
      <c r="N60" s="13" t="s">
        <v>345</v>
      </c>
      <c r="O60" s="16"/>
    </row>
    <row r="61" spans="1:15" ht="38.1" customHeight="1">
      <c r="A61" s="19" t="s">
        <v>346</v>
      </c>
      <c r="B61" s="13" t="s">
        <v>38</v>
      </c>
      <c r="C61" s="13" t="s">
        <v>202</v>
      </c>
      <c r="D61" s="13" t="s">
        <v>347</v>
      </c>
      <c r="E61" s="13" t="s">
        <v>348</v>
      </c>
      <c r="F61" s="25" t="s">
        <v>199</v>
      </c>
      <c r="G61" s="26">
        <v>46238</v>
      </c>
      <c r="H61" s="26">
        <v>46241</v>
      </c>
      <c r="I61" s="27">
        <f t="shared" si="1"/>
        <v>4</v>
      </c>
      <c r="J61" s="25" t="s">
        <v>201</v>
      </c>
      <c r="K61" s="25" t="s">
        <v>223</v>
      </c>
      <c r="L61" s="25" t="s">
        <v>22</v>
      </c>
      <c r="M61" s="28">
        <v>0</v>
      </c>
      <c r="N61" s="13" t="s">
        <v>349</v>
      </c>
      <c r="O61" s="16"/>
    </row>
    <row r="62" spans="1:15" ht="38.1" customHeight="1">
      <c r="A62" s="19" t="s">
        <v>350</v>
      </c>
      <c r="B62" s="13" t="s">
        <v>38</v>
      </c>
      <c r="C62" s="13" t="s">
        <v>351</v>
      </c>
      <c r="D62" s="13" t="s">
        <v>352</v>
      </c>
      <c r="E62" s="13" t="s">
        <v>353</v>
      </c>
      <c r="F62" s="25" t="s">
        <v>87</v>
      </c>
      <c r="G62" s="26">
        <v>46244</v>
      </c>
      <c r="H62" s="26">
        <v>46248</v>
      </c>
      <c r="I62" s="27">
        <f t="shared" si="1"/>
        <v>5</v>
      </c>
      <c r="J62" s="25" t="s">
        <v>286</v>
      </c>
      <c r="K62" s="25" t="s">
        <v>60</v>
      </c>
      <c r="L62" s="25" t="s">
        <v>22</v>
      </c>
      <c r="M62" s="28">
        <v>0</v>
      </c>
      <c r="N62" s="13" t="s">
        <v>354</v>
      </c>
      <c r="O62" s="16"/>
    </row>
    <row r="63" spans="1:15" ht="38.1" customHeight="1">
      <c r="A63" s="19" t="s">
        <v>355</v>
      </c>
      <c r="B63" s="13" t="s">
        <v>38</v>
      </c>
      <c r="C63" s="13" t="s">
        <v>356</v>
      </c>
      <c r="D63" s="13" t="s">
        <v>357</v>
      </c>
      <c r="E63" s="13" t="s">
        <v>358</v>
      </c>
      <c r="F63" s="25" t="s">
        <v>87</v>
      </c>
      <c r="G63" s="26">
        <v>46244</v>
      </c>
      <c r="H63" s="26">
        <v>46247</v>
      </c>
      <c r="I63" s="27">
        <f t="shared" si="1"/>
        <v>4</v>
      </c>
      <c r="J63" s="25" t="s">
        <v>248</v>
      </c>
      <c r="K63" s="25" t="s">
        <v>60</v>
      </c>
      <c r="L63" s="25" t="s">
        <v>22</v>
      </c>
      <c r="M63" s="28">
        <v>0</v>
      </c>
      <c r="N63" s="13" t="s">
        <v>359</v>
      </c>
      <c r="O63" s="16"/>
    </row>
    <row r="64" spans="1:15" ht="38.1" customHeight="1">
      <c r="A64" s="19" t="s">
        <v>360</v>
      </c>
      <c r="B64" s="13" t="s">
        <v>38</v>
      </c>
      <c r="C64" s="13" t="s">
        <v>361</v>
      </c>
      <c r="D64" s="13" t="s">
        <v>362</v>
      </c>
      <c r="E64" s="13" t="s">
        <v>363</v>
      </c>
      <c r="F64" s="25" t="s">
        <v>199</v>
      </c>
      <c r="G64" s="26">
        <v>46247</v>
      </c>
      <c r="H64" s="26">
        <v>46248</v>
      </c>
      <c r="I64" s="27">
        <f t="shared" si="1"/>
        <v>2</v>
      </c>
      <c r="J64" s="25" t="s">
        <v>364</v>
      </c>
      <c r="K64" s="25" t="s">
        <v>76</v>
      </c>
      <c r="L64" s="25" t="s">
        <v>22</v>
      </c>
      <c r="M64" s="28">
        <v>0</v>
      </c>
      <c r="N64" s="13" t="s">
        <v>365</v>
      </c>
      <c r="O64" s="16"/>
    </row>
    <row r="65" spans="1:15" ht="38.1" customHeight="1">
      <c r="A65" s="19" t="s">
        <v>366</v>
      </c>
      <c r="B65" s="13" t="s">
        <v>38</v>
      </c>
      <c r="C65" s="13" t="s">
        <v>367</v>
      </c>
      <c r="D65" s="13" t="s">
        <v>368</v>
      </c>
      <c r="E65" s="13" t="s">
        <v>369</v>
      </c>
      <c r="F65" s="25" t="s">
        <v>59</v>
      </c>
      <c r="G65" s="26">
        <v>46246</v>
      </c>
      <c r="H65" s="26">
        <v>46248</v>
      </c>
      <c r="I65" s="27">
        <f t="shared" si="1"/>
        <v>3</v>
      </c>
      <c r="J65" s="25" t="s">
        <v>370</v>
      </c>
      <c r="K65" s="25" t="s">
        <v>60</v>
      </c>
      <c r="L65" s="25" t="s">
        <v>22</v>
      </c>
      <c r="M65" s="28">
        <v>0</v>
      </c>
      <c r="N65" s="13" t="s">
        <v>371</v>
      </c>
      <c r="O65" s="16"/>
    </row>
    <row r="66" spans="1:15" ht="38.1" customHeight="1">
      <c r="A66" s="20" t="s">
        <v>372</v>
      </c>
      <c r="B66" s="14" t="s">
        <v>38</v>
      </c>
      <c r="C66" s="14" t="s">
        <v>373</v>
      </c>
      <c r="D66" s="14" t="s">
        <v>374</v>
      </c>
      <c r="E66" s="14" t="s">
        <v>375</v>
      </c>
      <c r="F66" s="29" t="s">
        <v>59</v>
      </c>
      <c r="G66" s="30">
        <v>46248</v>
      </c>
      <c r="H66" s="30">
        <v>46248</v>
      </c>
      <c r="I66" s="31">
        <f t="shared" si="1"/>
        <v>1</v>
      </c>
      <c r="J66" s="29" t="s">
        <v>376</v>
      </c>
      <c r="K66" s="29" t="s">
        <v>76</v>
      </c>
      <c r="L66" s="29" t="s">
        <v>22</v>
      </c>
      <c r="M66" s="32">
        <v>0</v>
      </c>
      <c r="N66" s="14" t="s">
        <v>377</v>
      </c>
      <c r="O66" s="17"/>
    </row>
  </sheetData>
  <mergeCells count="2">
    <mergeCell ref="A1:O2"/>
    <mergeCell ref="A4:O4"/>
  </mergeCells>
  <phoneticPr fontId="13" type="noConversion"/>
  <conditionalFormatting sqref="M7:M66">
    <cfRule type="dataBar" priority="1">
      <dataBar>
        <cfvo type="min"/>
        <cfvo type="max"/>
        <color rgb="FF1C75BC"/>
      </dataBar>
    </cfRule>
  </conditionalFormatting>
  <conditionalFormatting sqref="L7:L66">
    <cfRule type="expression" dxfId="16" priority="2">
      <formula>L7="완료"</formula>
    </cfRule>
    <cfRule type="expression" dxfId="15" priority="3">
      <formula>L7="진행중"</formula>
    </cfRule>
    <cfRule type="expression" dxfId="14" priority="4">
      <formula>L7="미착수"</formula>
    </cfRule>
    <cfRule type="expression" dxfId="13" priority="5">
      <formula>L7="보류"</formula>
    </cfRule>
  </conditionalFormatting>
  <conditionalFormatting sqref="K7:K66">
    <cfRule type="expression" dxfId="12" priority="6">
      <formula>K7="높음"</formula>
    </cfRule>
  </conditionalFormatting>
  <conditionalFormatting sqref="B7:B66">
    <cfRule type="expression" dxfId="11" priority="7">
      <formula>B7="프로젝트 관리"</formula>
    </cfRule>
    <cfRule type="expression" dxfId="10" priority="8">
      <formula>B7="로봇 시스템"</formula>
    </cfRule>
    <cfRule type="expression" dxfId="9" priority="9">
      <formula>B7="지도·자율주행"</formula>
    </cfRule>
    <cfRule type="expression" dxfId="8" priority="10">
      <formula>B7="센서·비전"</formula>
    </cfRule>
    <cfRule type="expression" dxfId="7" priority="11">
      <formula>B7="서비스 기능"</formula>
    </cfRule>
    <cfRule type="expression" dxfId="6" priority="12">
      <formula>B7="시스템 통합"</formula>
    </cfRule>
    <cfRule type="expression" dxfId="5" priority="13">
      <formula>B7="시험·검증"</formula>
    </cfRule>
    <cfRule type="expression" dxfId="4" priority="14">
      <formula>B7="문서·발표"</formula>
    </cfRule>
  </conditionalFormatting>
  <conditionalFormatting sqref="M7:M66">
    <cfRule type="dataBar" priority="15">
      <dataBar>
        <cfvo type="min"/>
        <cfvo type="max"/>
        <color rgb="FF1C75BC"/>
      </dataBar>
      <extLst>
        <ext xmlns:x14="http://schemas.microsoft.com/office/spreadsheetml/2009/9/main" uri="{B025F937-C7B1-47D3-B67F-A62EFF666E3E}">
          <x14:id>{10DDE439-B73E-B412-52B4-76A66777AFA7}</x14:id>
        </ext>
      </extLst>
    </cfRule>
  </conditionalFormatting>
  <dataValidations count="4">
    <dataValidation type="list" sqref="F7:F66" xr:uid="{00000000-0002-0000-0100-000000000000}">
      <formula1>"PM/요구사항,Navigation/제어,센서/비전,서비스/GUI,시스템/시험"</formula1>
    </dataValidation>
    <dataValidation type="list" sqref="K7:K66" xr:uid="{00000000-0002-0000-0100-000001000000}">
      <formula1>"높음,중간,낮음"</formula1>
    </dataValidation>
    <dataValidation type="list" sqref="L7:L66" xr:uid="{00000000-0002-0000-0100-000002000000}">
      <formula1>"완료,진행중,미착수,보류"</formula1>
    </dataValidation>
    <dataValidation type="decimal" sqref="M7:M66" xr:uid="{00000000-0002-0000-0100-000003000000}">
      <formula1>0</formula1>
      <formula2>1</formula2>
    </dataValidation>
  </dataValidation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DDE439-B73E-B412-52B4-76A66777AFA7}">
            <x14:dataBar>
              <x14:cfvo type="min"/>
              <x14:cfvo type="max"/>
              <x14:negativeFillColor auto="1"/>
              <x14:axisColor auto="1"/>
            </x14:dataBar>
          </x14:cfRule>
          <xm:sqref>M7:M66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workbookViewId="0"/>
  </sheetViews>
  <sheetFormatPr defaultRowHeight="14.25"/>
  <cols>
    <col min="1" max="1" width="10" customWidth="1"/>
    <col min="2" max="2" width="24" customWidth="1"/>
    <col min="3" max="8" width="30" customWidth="1"/>
  </cols>
  <sheetData>
    <row r="1" spans="1:8">
      <c r="A1" s="120" t="s">
        <v>378</v>
      </c>
      <c r="B1" s="120"/>
      <c r="C1" s="120"/>
      <c r="D1" s="120"/>
      <c r="E1" s="120"/>
      <c r="F1" s="120"/>
      <c r="G1" s="120"/>
      <c r="H1" s="120"/>
    </row>
    <row r="2" spans="1:8">
      <c r="A2" s="120"/>
      <c r="B2" s="120"/>
      <c r="C2" s="120"/>
      <c r="D2" s="120"/>
      <c r="E2" s="120"/>
      <c r="F2" s="120"/>
      <c r="G2" s="120"/>
      <c r="H2" s="120"/>
    </row>
    <row r="4" spans="1:8" ht="36" customHeight="1">
      <c r="A4" s="1" t="s">
        <v>41</v>
      </c>
      <c r="B4" s="6" t="s">
        <v>43</v>
      </c>
      <c r="C4" s="6" t="s">
        <v>379</v>
      </c>
      <c r="D4" s="6" t="s">
        <v>380</v>
      </c>
      <c r="E4" s="6" t="s">
        <v>381</v>
      </c>
      <c r="F4" s="6" t="s">
        <v>382</v>
      </c>
      <c r="G4" s="6" t="s">
        <v>53</v>
      </c>
      <c r="H4" s="2" t="s">
        <v>383</v>
      </c>
    </row>
    <row r="5" spans="1:8" ht="87.95" customHeight="1">
      <c r="A5" s="39" t="s">
        <v>67</v>
      </c>
      <c r="B5" s="40" t="s">
        <v>384</v>
      </c>
      <c r="C5" s="40" t="s">
        <v>385</v>
      </c>
      <c r="D5" s="40" t="s">
        <v>386</v>
      </c>
      <c r="E5" s="40" t="s">
        <v>387</v>
      </c>
      <c r="F5" s="40" t="s">
        <v>388</v>
      </c>
      <c r="G5" s="40" t="s">
        <v>389</v>
      </c>
      <c r="H5" s="41" t="s">
        <v>390</v>
      </c>
    </row>
    <row r="6" spans="1:8" ht="87.95" customHeight="1">
      <c r="A6" s="42" t="s">
        <v>116</v>
      </c>
      <c r="B6" s="43" t="s">
        <v>391</v>
      </c>
      <c r="C6" s="43" t="s">
        <v>392</v>
      </c>
      <c r="D6" s="43" t="s">
        <v>393</v>
      </c>
      <c r="E6" s="43" t="s">
        <v>394</v>
      </c>
      <c r="F6" s="43" t="s">
        <v>395</v>
      </c>
      <c r="G6" s="43" t="s">
        <v>396</v>
      </c>
      <c r="H6" s="44" t="s">
        <v>397</v>
      </c>
    </row>
    <row r="7" spans="1:8" ht="87.95" customHeight="1">
      <c r="A7" s="42" t="s">
        <v>131</v>
      </c>
      <c r="B7" s="43" t="s">
        <v>398</v>
      </c>
      <c r="C7" s="43" t="s">
        <v>399</v>
      </c>
      <c r="D7" s="43" t="s">
        <v>400</v>
      </c>
      <c r="E7" s="43" t="s">
        <v>401</v>
      </c>
      <c r="F7" s="43" t="s">
        <v>134</v>
      </c>
      <c r="G7" s="43" t="s">
        <v>402</v>
      </c>
      <c r="H7" s="44" t="s">
        <v>403</v>
      </c>
    </row>
    <row r="8" spans="1:8" ht="87.95" customHeight="1">
      <c r="A8" s="42" t="s">
        <v>147</v>
      </c>
      <c r="B8" s="43" t="s">
        <v>404</v>
      </c>
      <c r="C8" s="43" t="s">
        <v>405</v>
      </c>
      <c r="D8" s="43" t="s">
        <v>406</v>
      </c>
      <c r="E8" s="43" t="s">
        <v>407</v>
      </c>
      <c r="F8" s="43" t="s">
        <v>150</v>
      </c>
      <c r="G8" s="43" t="s">
        <v>408</v>
      </c>
      <c r="H8" s="44" t="s">
        <v>409</v>
      </c>
    </row>
    <row r="9" spans="1:8" ht="87.95" customHeight="1">
      <c r="A9" s="42" t="s">
        <v>185</v>
      </c>
      <c r="B9" s="43" t="s">
        <v>410</v>
      </c>
      <c r="C9" s="43" t="s">
        <v>411</v>
      </c>
      <c r="D9" s="43" t="s">
        <v>412</v>
      </c>
      <c r="E9" s="43" t="s">
        <v>413</v>
      </c>
      <c r="F9" s="43" t="s">
        <v>188</v>
      </c>
      <c r="G9" s="43" t="s">
        <v>414</v>
      </c>
      <c r="H9" s="44" t="s">
        <v>415</v>
      </c>
    </row>
    <row r="10" spans="1:8" ht="87.95" customHeight="1">
      <c r="A10" s="42" t="s">
        <v>201</v>
      </c>
      <c r="B10" s="43" t="s">
        <v>416</v>
      </c>
      <c r="C10" s="43" t="s">
        <v>417</v>
      </c>
      <c r="D10" s="43" t="s">
        <v>418</v>
      </c>
      <c r="E10" s="43" t="s">
        <v>419</v>
      </c>
      <c r="F10" s="43" t="s">
        <v>204</v>
      </c>
      <c r="G10" s="43" t="s">
        <v>420</v>
      </c>
      <c r="H10" s="44" t="s">
        <v>421</v>
      </c>
    </row>
    <row r="11" spans="1:8" ht="87.95" customHeight="1">
      <c r="A11" s="42" t="s">
        <v>207</v>
      </c>
      <c r="B11" s="43" t="s">
        <v>422</v>
      </c>
      <c r="C11" s="43" t="s">
        <v>423</v>
      </c>
      <c r="D11" s="43" t="s">
        <v>424</v>
      </c>
      <c r="E11" s="43" t="s">
        <v>425</v>
      </c>
      <c r="F11" s="43" t="s">
        <v>210</v>
      </c>
      <c r="G11" s="43" t="s">
        <v>426</v>
      </c>
      <c r="H11" s="44" t="s">
        <v>427</v>
      </c>
    </row>
    <row r="12" spans="1:8" ht="87.95" customHeight="1">
      <c r="A12" s="42" t="s">
        <v>236</v>
      </c>
      <c r="B12" s="43" t="s">
        <v>428</v>
      </c>
      <c r="C12" s="43" t="s">
        <v>429</v>
      </c>
      <c r="D12" s="43" t="s">
        <v>430</v>
      </c>
      <c r="E12" s="43" t="s">
        <v>431</v>
      </c>
      <c r="F12" s="43" t="s">
        <v>432</v>
      </c>
      <c r="G12" s="43" t="s">
        <v>433</v>
      </c>
      <c r="H12" s="44" t="s">
        <v>434</v>
      </c>
    </row>
    <row r="13" spans="1:8" ht="87.95" customHeight="1">
      <c r="A13" s="42" t="s">
        <v>254</v>
      </c>
      <c r="B13" s="43" t="s">
        <v>435</v>
      </c>
      <c r="C13" s="43" t="s">
        <v>436</v>
      </c>
      <c r="D13" s="43" t="s">
        <v>437</v>
      </c>
      <c r="E13" s="43" t="s">
        <v>438</v>
      </c>
      <c r="F13" s="43" t="s">
        <v>257</v>
      </c>
      <c r="G13" s="43" t="s">
        <v>439</v>
      </c>
      <c r="H13" s="44" t="s">
        <v>440</v>
      </c>
    </row>
    <row r="14" spans="1:8" ht="87.95" customHeight="1">
      <c r="A14" s="42" t="s">
        <v>265</v>
      </c>
      <c r="B14" s="43" t="s">
        <v>441</v>
      </c>
      <c r="C14" s="43" t="s">
        <v>442</v>
      </c>
      <c r="D14" s="43" t="s">
        <v>443</v>
      </c>
      <c r="E14" s="43" t="s">
        <v>444</v>
      </c>
      <c r="F14" s="43" t="s">
        <v>445</v>
      </c>
      <c r="G14" s="43" t="s">
        <v>446</v>
      </c>
      <c r="H14" s="44" t="s">
        <v>447</v>
      </c>
    </row>
    <row r="15" spans="1:8" ht="87.95" customHeight="1">
      <c r="A15" s="42" t="s">
        <v>308</v>
      </c>
      <c r="B15" s="43" t="s">
        <v>448</v>
      </c>
      <c r="C15" s="43" t="s">
        <v>449</v>
      </c>
      <c r="D15" s="43" t="s">
        <v>450</v>
      </c>
      <c r="E15" s="43" t="s">
        <v>451</v>
      </c>
      <c r="F15" s="43" t="s">
        <v>311</v>
      </c>
      <c r="G15" s="43" t="s">
        <v>452</v>
      </c>
      <c r="H15" s="44" t="s">
        <v>453</v>
      </c>
    </row>
    <row r="16" spans="1:8" ht="87.95" customHeight="1">
      <c r="A16" s="45" t="s">
        <v>355</v>
      </c>
      <c r="B16" s="46" t="s">
        <v>357</v>
      </c>
      <c r="C16" s="46" t="s">
        <v>454</v>
      </c>
      <c r="D16" s="46" t="s">
        <v>455</v>
      </c>
      <c r="E16" s="46" t="s">
        <v>456</v>
      </c>
      <c r="F16" s="46" t="s">
        <v>457</v>
      </c>
      <c r="G16" s="46" t="s">
        <v>458</v>
      </c>
      <c r="H16" s="47" t="s">
        <v>459</v>
      </c>
    </row>
  </sheetData>
  <mergeCells count="1">
    <mergeCell ref="A1:H2"/>
  </mergeCells>
  <phoneticPr fontId="1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workbookViewId="0"/>
  </sheetViews>
  <sheetFormatPr defaultRowHeight="14.25"/>
  <cols>
    <col min="1" max="1" width="10" customWidth="1"/>
    <col min="2" max="2" width="23" customWidth="1"/>
    <col min="3" max="3" width="24" customWidth="1"/>
    <col min="4" max="4" width="48" customWidth="1"/>
    <col min="5" max="7" width="30" customWidth="1"/>
    <col min="8" max="8" width="16" customWidth="1"/>
  </cols>
  <sheetData>
    <row r="1" spans="1:8">
      <c r="A1" s="120" t="s">
        <v>460</v>
      </c>
      <c r="B1" s="120"/>
      <c r="C1" s="120"/>
      <c r="D1" s="120"/>
      <c r="E1" s="120"/>
      <c r="F1" s="120"/>
      <c r="G1" s="120"/>
      <c r="H1" s="120"/>
    </row>
    <row r="2" spans="1:8">
      <c r="A2" s="120"/>
      <c r="B2" s="120"/>
      <c r="C2" s="120"/>
      <c r="D2" s="120"/>
      <c r="E2" s="120"/>
      <c r="F2" s="120"/>
      <c r="G2" s="120"/>
      <c r="H2" s="120"/>
    </row>
    <row r="4" spans="1:8">
      <c r="A4" s="1" t="s">
        <v>461</v>
      </c>
      <c r="B4" s="6" t="s">
        <v>462</v>
      </c>
      <c r="C4" s="6" t="s">
        <v>463</v>
      </c>
      <c r="D4" s="6" t="s">
        <v>464</v>
      </c>
      <c r="E4" s="6" t="s">
        <v>44</v>
      </c>
      <c r="F4" s="6" t="s">
        <v>465</v>
      </c>
      <c r="G4" s="6" t="s">
        <v>466</v>
      </c>
      <c r="H4" s="2" t="s">
        <v>467</v>
      </c>
    </row>
    <row r="5" spans="1:8" ht="110.1" customHeight="1">
      <c r="A5" s="48" t="s">
        <v>468</v>
      </c>
      <c r="B5" s="64" t="s">
        <v>469</v>
      </c>
      <c r="C5" s="40" t="s">
        <v>470</v>
      </c>
      <c r="D5" s="40" t="s">
        <v>471</v>
      </c>
      <c r="E5" s="40" t="s">
        <v>472</v>
      </c>
      <c r="F5" s="40" t="s">
        <v>473</v>
      </c>
      <c r="G5" s="40" t="s">
        <v>474</v>
      </c>
      <c r="H5" s="49" t="s">
        <v>59</v>
      </c>
    </row>
    <row r="6" spans="1:8" ht="110.1" customHeight="1">
      <c r="A6" s="50" t="s">
        <v>475</v>
      </c>
      <c r="B6" s="65" t="s">
        <v>476</v>
      </c>
      <c r="C6" s="43" t="s">
        <v>477</v>
      </c>
      <c r="D6" s="43" t="s">
        <v>478</v>
      </c>
      <c r="E6" s="43" t="s">
        <v>479</v>
      </c>
      <c r="F6" s="43" t="s">
        <v>480</v>
      </c>
      <c r="G6" s="43" t="s">
        <v>481</v>
      </c>
      <c r="H6" s="51" t="s">
        <v>98</v>
      </c>
    </row>
    <row r="7" spans="1:8" ht="110.1" customHeight="1">
      <c r="A7" s="50" t="s">
        <v>482</v>
      </c>
      <c r="B7" s="65" t="s">
        <v>483</v>
      </c>
      <c r="C7" s="43" t="s">
        <v>484</v>
      </c>
      <c r="D7" s="43" t="s">
        <v>485</v>
      </c>
      <c r="E7" s="43" t="s">
        <v>486</v>
      </c>
      <c r="F7" s="43" t="s">
        <v>487</v>
      </c>
      <c r="G7" s="43" t="s">
        <v>488</v>
      </c>
      <c r="H7" s="51" t="s">
        <v>199</v>
      </c>
    </row>
    <row r="8" spans="1:8" ht="110.1" customHeight="1">
      <c r="A8" s="52" t="s">
        <v>489</v>
      </c>
      <c r="B8" s="66" t="s">
        <v>490</v>
      </c>
      <c r="C8" s="46" t="s">
        <v>491</v>
      </c>
      <c r="D8" s="46" t="s">
        <v>492</v>
      </c>
      <c r="E8" s="46" t="s">
        <v>493</v>
      </c>
      <c r="F8" s="46" t="s">
        <v>332</v>
      </c>
      <c r="G8" s="46" t="s">
        <v>494</v>
      </c>
      <c r="H8" s="53" t="s">
        <v>87</v>
      </c>
    </row>
  </sheetData>
  <mergeCells count="1">
    <mergeCell ref="A1:H2"/>
  </mergeCells>
  <phoneticPr fontId="13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7"/>
  <sheetViews>
    <sheetView workbookViewId="0">
      <selection sqref="A1:X2"/>
    </sheetView>
  </sheetViews>
  <sheetFormatPr defaultRowHeight="14.25"/>
  <cols>
    <col min="1" max="1" width="10" customWidth="1"/>
    <col min="2" max="2" width="34" customWidth="1"/>
    <col min="3" max="3" width="16" customWidth="1"/>
    <col min="4" max="4" width="10" customWidth="1"/>
    <col min="5" max="24" width="5" customWidth="1"/>
  </cols>
  <sheetData>
    <row r="1" spans="1:24">
      <c r="A1" s="120" t="s">
        <v>495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</row>
    <row r="2" spans="1:24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</row>
    <row r="4" spans="1:24" ht="26.1" customHeight="1">
      <c r="A4" s="122" t="s">
        <v>41</v>
      </c>
      <c r="B4" s="124" t="s">
        <v>43</v>
      </c>
      <c r="C4" s="124" t="s">
        <v>45</v>
      </c>
      <c r="D4" s="126" t="s">
        <v>51</v>
      </c>
      <c r="E4" s="128" t="s">
        <v>468</v>
      </c>
      <c r="F4" s="129"/>
      <c r="G4" s="129"/>
      <c r="H4" s="129"/>
      <c r="I4" s="130"/>
      <c r="J4" s="128" t="s">
        <v>475</v>
      </c>
      <c r="K4" s="129"/>
      <c r="L4" s="129"/>
      <c r="M4" s="129"/>
      <c r="N4" s="130"/>
      <c r="O4" s="128" t="s">
        <v>482</v>
      </c>
      <c r="P4" s="129"/>
      <c r="Q4" s="129"/>
      <c r="R4" s="129"/>
      <c r="S4" s="130"/>
      <c r="T4" s="128" t="s">
        <v>489</v>
      </c>
      <c r="U4" s="129"/>
      <c r="V4" s="129"/>
      <c r="W4" s="129"/>
      <c r="X4" s="130"/>
    </row>
    <row r="5" spans="1:24" ht="26.1" customHeight="1">
      <c r="A5" s="123"/>
      <c r="B5" s="125"/>
      <c r="C5" s="125"/>
      <c r="D5" s="127"/>
      <c r="E5" s="54">
        <v>46223</v>
      </c>
      <c r="F5" s="55">
        <v>46224</v>
      </c>
      <c r="G5" s="55">
        <v>46225</v>
      </c>
      <c r="H5" s="55">
        <v>46226</v>
      </c>
      <c r="I5" s="55">
        <v>46227</v>
      </c>
      <c r="J5" s="55">
        <v>46230</v>
      </c>
      <c r="K5" s="55">
        <v>46231</v>
      </c>
      <c r="L5" s="55">
        <v>46232</v>
      </c>
      <c r="M5" s="55">
        <v>46233</v>
      </c>
      <c r="N5" s="55">
        <v>46234</v>
      </c>
      <c r="O5" s="55">
        <v>46237</v>
      </c>
      <c r="P5" s="55">
        <v>46238</v>
      </c>
      <c r="Q5" s="55">
        <v>46239</v>
      </c>
      <c r="R5" s="55">
        <v>46240</v>
      </c>
      <c r="S5" s="55">
        <v>46241</v>
      </c>
      <c r="T5" s="55">
        <v>46244</v>
      </c>
      <c r="U5" s="55">
        <v>46245</v>
      </c>
      <c r="V5" s="55">
        <v>46246</v>
      </c>
      <c r="W5" s="55">
        <v>46247</v>
      </c>
      <c r="X5" s="56">
        <v>46248</v>
      </c>
    </row>
    <row r="6" spans="1:24" ht="27.95" customHeight="1">
      <c r="A6" s="18" t="s">
        <v>55</v>
      </c>
      <c r="B6" s="12" t="s">
        <v>57</v>
      </c>
      <c r="C6" s="21" t="s">
        <v>59</v>
      </c>
      <c r="D6" s="21" t="s">
        <v>20</v>
      </c>
      <c r="E6" s="57" t="str">
        <f>IF(AND(E$5&gt;=WBS_계획!$G$7,E$5&lt;=WBS_계획!$H$7),"■","")</f>
        <v>■</v>
      </c>
      <c r="F6" s="57" t="str">
        <f>IF(AND(F$5&gt;=WBS_계획!$G$7,F$5&lt;=WBS_계획!$H$7),"■","")</f>
        <v/>
      </c>
      <c r="G6" s="57" t="str">
        <f>IF(AND(G$5&gt;=WBS_계획!$G$7,G$5&lt;=WBS_계획!$H$7),"■","")</f>
        <v/>
      </c>
      <c r="H6" s="57" t="str">
        <f>IF(AND(H$5&gt;=WBS_계획!$G$7,H$5&lt;=WBS_계획!$H$7),"■","")</f>
        <v/>
      </c>
      <c r="I6" s="57" t="str">
        <f>IF(AND(I$5&gt;=WBS_계획!$G$7,I$5&lt;=WBS_계획!$H$7),"■","")</f>
        <v/>
      </c>
      <c r="J6" s="57" t="str">
        <f>IF(AND(J$5&gt;=WBS_계획!$G$7,J$5&lt;=WBS_계획!$H$7),"■","")</f>
        <v/>
      </c>
      <c r="K6" s="57" t="str">
        <f>IF(AND(K$5&gt;=WBS_계획!$G$7,K$5&lt;=WBS_계획!$H$7),"■","")</f>
        <v/>
      </c>
      <c r="L6" s="57" t="str">
        <f>IF(AND(L$5&gt;=WBS_계획!$G$7,L$5&lt;=WBS_계획!$H$7),"■","")</f>
        <v/>
      </c>
      <c r="M6" s="57" t="str">
        <f>IF(AND(M$5&gt;=WBS_계획!$G$7,M$5&lt;=WBS_계획!$H$7),"■","")</f>
        <v/>
      </c>
      <c r="N6" s="57" t="str">
        <f>IF(AND(N$5&gt;=WBS_계획!$G$7,N$5&lt;=WBS_계획!$H$7),"■","")</f>
        <v/>
      </c>
      <c r="O6" s="57" t="str">
        <f>IF(AND(O$5&gt;=WBS_계획!$G$7,O$5&lt;=WBS_계획!$H$7),"■","")</f>
        <v/>
      </c>
      <c r="P6" s="57" t="str">
        <f>IF(AND(P$5&gt;=WBS_계획!$G$7,P$5&lt;=WBS_계획!$H$7),"■","")</f>
        <v/>
      </c>
      <c r="Q6" s="57" t="str">
        <f>IF(AND(Q$5&gt;=WBS_계획!$G$7,Q$5&lt;=WBS_계획!$H$7),"■","")</f>
        <v/>
      </c>
      <c r="R6" s="57" t="str">
        <f>IF(AND(R$5&gt;=WBS_계획!$G$7,R$5&lt;=WBS_계획!$H$7),"■","")</f>
        <v/>
      </c>
      <c r="S6" s="57" t="str">
        <f>IF(AND(S$5&gt;=WBS_계획!$G$7,S$5&lt;=WBS_계획!$H$7),"■","")</f>
        <v/>
      </c>
      <c r="T6" s="57" t="str">
        <f>IF(AND(T$5&gt;=WBS_계획!$G$7,T$5&lt;=WBS_계획!$H$7),"■","")</f>
        <v/>
      </c>
      <c r="U6" s="57" t="str">
        <f>IF(AND(U$5&gt;=WBS_계획!$G$7,U$5&lt;=WBS_계획!$H$7),"■","")</f>
        <v/>
      </c>
      <c r="V6" s="57" t="str">
        <f>IF(AND(V$5&gt;=WBS_계획!$G$7,V$5&lt;=WBS_계획!$H$7),"■","")</f>
        <v/>
      </c>
      <c r="W6" s="57" t="str">
        <f>IF(AND(W$5&gt;=WBS_계획!$G$7,W$5&lt;=WBS_계획!$H$7),"■","")</f>
        <v/>
      </c>
      <c r="X6" s="58" t="str">
        <f>IF(AND(X$5&gt;=WBS_계획!$G$7,X$5&lt;=WBS_계획!$H$7),"■","")</f>
        <v/>
      </c>
    </row>
    <row r="7" spans="1:24" ht="27.95" customHeight="1">
      <c r="A7" s="19" t="s">
        <v>62</v>
      </c>
      <c r="B7" s="13" t="s">
        <v>64</v>
      </c>
      <c r="C7" s="25" t="s">
        <v>59</v>
      </c>
      <c r="D7" s="25" t="s">
        <v>20</v>
      </c>
      <c r="E7" s="59" t="str">
        <f>IF(AND(E$5&gt;=WBS_계획!$G$8,E$5&lt;=WBS_계획!$H$8),"■","")</f>
        <v>■</v>
      </c>
      <c r="F7" s="59" t="str">
        <f>IF(AND(F$5&gt;=WBS_계획!$G$8,F$5&lt;=WBS_계획!$H$8),"■","")</f>
        <v>■</v>
      </c>
      <c r="G7" s="59" t="str">
        <f>IF(AND(G$5&gt;=WBS_계획!$G$8,G$5&lt;=WBS_계획!$H$8),"■","")</f>
        <v/>
      </c>
      <c r="H7" s="59" t="str">
        <f>IF(AND(H$5&gt;=WBS_계획!$G$8,H$5&lt;=WBS_계획!$H$8),"■","")</f>
        <v/>
      </c>
      <c r="I7" s="59" t="str">
        <f>IF(AND(I$5&gt;=WBS_계획!$G$8,I$5&lt;=WBS_계획!$H$8),"■","")</f>
        <v/>
      </c>
      <c r="J7" s="59" t="str">
        <f>IF(AND(J$5&gt;=WBS_계획!$G$8,J$5&lt;=WBS_계획!$H$8),"■","")</f>
        <v/>
      </c>
      <c r="K7" s="59" t="str">
        <f>IF(AND(K$5&gt;=WBS_계획!$G$8,K$5&lt;=WBS_계획!$H$8),"■","")</f>
        <v/>
      </c>
      <c r="L7" s="59" t="str">
        <f>IF(AND(L$5&gt;=WBS_계획!$G$8,L$5&lt;=WBS_계획!$H$8),"■","")</f>
        <v/>
      </c>
      <c r="M7" s="59" t="str">
        <f>IF(AND(M$5&gt;=WBS_계획!$G$8,M$5&lt;=WBS_계획!$H$8),"■","")</f>
        <v/>
      </c>
      <c r="N7" s="59" t="str">
        <f>IF(AND(N$5&gt;=WBS_계획!$G$8,N$5&lt;=WBS_계획!$H$8),"■","")</f>
        <v/>
      </c>
      <c r="O7" s="59" t="str">
        <f>IF(AND(O$5&gt;=WBS_계획!$G$8,O$5&lt;=WBS_계획!$H$8),"■","")</f>
        <v/>
      </c>
      <c r="P7" s="59" t="str">
        <f>IF(AND(P$5&gt;=WBS_계획!$G$8,P$5&lt;=WBS_계획!$H$8),"■","")</f>
        <v/>
      </c>
      <c r="Q7" s="59" t="str">
        <f>IF(AND(Q$5&gt;=WBS_계획!$G$8,Q$5&lt;=WBS_계획!$H$8),"■","")</f>
        <v/>
      </c>
      <c r="R7" s="59" t="str">
        <f>IF(AND(R$5&gt;=WBS_계획!$G$8,R$5&lt;=WBS_계획!$H$8),"■","")</f>
        <v/>
      </c>
      <c r="S7" s="59" t="str">
        <f>IF(AND(S$5&gt;=WBS_계획!$G$8,S$5&lt;=WBS_계획!$H$8),"■","")</f>
        <v/>
      </c>
      <c r="T7" s="59" t="str">
        <f>IF(AND(T$5&gt;=WBS_계획!$G$8,T$5&lt;=WBS_계획!$H$8),"■","")</f>
        <v/>
      </c>
      <c r="U7" s="59" t="str">
        <f>IF(AND(U$5&gt;=WBS_계획!$G$8,U$5&lt;=WBS_계획!$H$8),"■","")</f>
        <v/>
      </c>
      <c r="V7" s="59" t="str">
        <f>IF(AND(V$5&gt;=WBS_계획!$G$8,V$5&lt;=WBS_계획!$H$8),"■","")</f>
        <v/>
      </c>
      <c r="W7" s="59" t="str">
        <f>IF(AND(W$5&gt;=WBS_계획!$G$8,W$5&lt;=WBS_계획!$H$8),"■","")</f>
        <v/>
      </c>
      <c r="X7" s="60" t="str">
        <f>IF(AND(X$5&gt;=WBS_계획!$G$8,X$5&lt;=WBS_계획!$H$8),"■","")</f>
        <v/>
      </c>
    </row>
    <row r="8" spans="1:24" ht="27.95" customHeight="1">
      <c r="A8" s="19" t="s">
        <v>67</v>
      </c>
      <c r="B8" s="13" t="s">
        <v>69</v>
      </c>
      <c r="C8" s="25" t="s">
        <v>59</v>
      </c>
      <c r="D8" s="25" t="s">
        <v>20</v>
      </c>
      <c r="E8" s="59" t="str">
        <f>IF(AND(E$5&gt;=WBS_계획!$G$9,E$5&lt;=WBS_계획!$H$9),"■","")</f>
        <v/>
      </c>
      <c r="F8" s="59" t="str">
        <f>IF(AND(F$5&gt;=WBS_계획!$G$9,F$5&lt;=WBS_계획!$H$9),"■","")</f>
        <v>■</v>
      </c>
      <c r="G8" s="59" t="str">
        <f>IF(AND(G$5&gt;=WBS_계획!$G$9,G$5&lt;=WBS_계획!$H$9),"■","")</f>
        <v>■</v>
      </c>
      <c r="H8" s="59" t="str">
        <f>IF(AND(H$5&gt;=WBS_계획!$G$9,H$5&lt;=WBS_계획!$H$9),"■","")</f>
        <v/>
      </c>
      <c r="I8" s="59" t="str">
        <f>IF(AND(I$5&gt;=WBS_계획!$G$9,I$5&lt;=WBS_계획!$H$9),"■","")</f>
        <v/>
      </c>
      <c r="J8" s="59" t="str">
        <f>IF(AND(J$5&gt;=WBS_계획!$G$9,J$5&lt;=WBS_계획!$H$9),"■","")</f>
        <v/>
      </c>
      <c r="K8" s="59" t="str">
        <f>IF(AND(K$5&gt;=WBS_계획!$G$9,K$5&lt;=WBS_계획!$H$9),"■","")</f>
        <v/>
      </c>
      <c r="L8" s="59" t="str">
        <f>IF(AND(L$5&gt;=WBS_계획!$G$9,L$5&lt;=WBS_계획!$H$9),"■","")</f>
        <v/>
      </c>
      <c r="M8" s="59" t="str">
        <f>IF(AND(M$5&gt;=WBS_계획!$G$9,M$5&lt;=WBS_계획!$H$9),"■","")</f>
        <v/>
      </c>
      <c r="N8" s="59" t="str">
        <f>IF(AND(N$5&gt;=WBS_계획!$G$9,N$5&lt;=WBS_계획!$H$9),"■","")</f>
        <v/>
      </c>
      <c r="O8" s="59" t="str">
        <f>IF(AND(O$5&gt;=WBS_계획!$G$9,O$5&lt;=WBS_계획!$H$9),"■","")</f>
        <v/>
      </c>
      <c r="P8" s="59" t="str">
        <f>IF(AND(P$5&gt;=WBS_계획!$G$9,P$5&lt;=WBS_계획!$H$9),"■","")</f>
        <v/>
      </c>
      <c r="Q8" s="59" t="str">
        <f>IF(AND(Q$5&gt;=WBS_계획!$G$9,Q$5&lt;=WBS_계획!$H$9),"■","")</f>
        <v/>
      </c>
      <c r="R8" s="59" t="str">
        <f>IF(AND(R$5&gt;=WBS_계획!$G$9,R$5&lt;=WBS_계획!$H$9),"■","")</f>
        <v/>
      </c>
      <c r="S8" s="59" t="str">
        <f>IF(AND(S$5&gt;=WBS_계획!$G$9,S$5&lt;=WBS_계획!$H$9),"■","")</f>
        <v/>
      </c>
      <c r="T8" s="59" t="str">
        <f>IF(AND(T$5&gt;=WBS_계획!$G$9,T$5&lt;=WBS_계획!$H$9),"■","")</f>
        <v/>
      </c>
      <c r="U8" s="59" t="str">
        <f>IF(AND(U$5&gt;=WBS_계획!$G$9,U$5&lt;=WBS_계획!$H$9),"■","")</f>
        <v/>
      </c>
      <c r="V8" s="59" t="str">
        <f>IF(AND(V$5&gt;=WBS_계획!$G$9,V$5&lt;=WBS_계획!$H$9),"■","")</f>
        <v/>
      </c>
      <c r="W8" s="59" t="str">
        <f>IF(AND(W$5&gt;=WBS_계획!$G$9,W$5&lt;=WBS_계획!$H$9),"■","")</f>
        <v/>
      </c>
      <c r="X8" s="60" t="str">
        <f>IF(AND(X$5&gt;=WBS_계획!$G$9,X$5&lt;=WBS_계획!$H$9),"■","")</f>
        <v/>
      </c>
    </row>
    <row r="9" spans="1:24" ht="27.95" customHeight="1">
      <c r="A9" s="19" t="s">
        <v>83</v>
      </c>
      <c r="B9" s="13" t="s">
        <v>85</v>
      </c>
      <c r="C9" s="25" t="s">
        <v>87</v>
      </c>
      <c r="D9" s="25" t="s">
        <v>20</v>
      </c>
      <c r="E9" s="59" t="str">
        <f>IF(AND(E$5&gt;=WBS_계획!$G$12,E$5&lt;=WBS_계획!$H$12),"■","")</f>
        <v>■</v>
      </c>
      <c r="F9" s="59" t="str">
        <f>IF(AND(F$5&gt;=WBS_계획!$G$12,F$5&lt;=WBS_계획!$H$12),"■","")</f>
        <v/>
      </c>
      <c r="G9" s="59" t="str">
        <f>IF(AND(G$5&gt;=WBS_계획!$G$12,G$5&lt;=WBS_계획!$H$12),"■","")</f>
        <v/>
      </c>
      <c r="H9" s="59" t="str">
        <f>IF(AND(H$5&gt;=WBS_계획!$G$12,H$5&lt;=WBS_계획!$H$12),"■","")</f>
        <v/>
      </c>
      <c r="I9" s="59" t="str">
        <f>IF(AND(I$5&gt;=WBS_계획!$G$12,I$5&lt;=WBS_계획!$H$12),"■","")</f>
        <v/>
      </c>
      <c r="J9" s="59" t="str">
        <f>IF(AND(J$5&gt;=WBS_계획!$G$12,J$5&lt;=WBS_계획!$H$12),"■","")</f>
        <v/>
      </c>
      <c r="K9" s="59" t="str">
        <f>IF(AND(K$5&gt;=WBS_계획!$G$12,K$5&lt;=WBS_계획!$H$12),"■","")</f>
        <v/>
      </c>
      <c r="L9" s="59" t="str">
        <f>IF(AND(L$5&gt;=WBS_계획!$G$12,L$5&lt;=WBS_계획!$H$12),"■","")</f>
        <v/>
      </c>
      <c r="M9" s="59" t="str">
        <f>IF(AND(M$5&gt;=WBS_계획!$G$12,M$5&lt;=WBS_계획!$H$12),"■","")</f>
        <v/>
      </c>
      <c r="N9" s="59" t="str">
        <f>IF(AND(N$5&gt;=WBS_계획!$G$12,N$5&lt;=WBS_계획!$H$12),"■","")</f>
        <v/>
      </c>
      <c r="O9" s="59" t="str">
        <f>IF(AND(O$5&gt;=WBS_계획!$G$12,O$5&lt;=WBS_계획!$H$12),"■","")</f>
        <v/>
      </c>
      <c r="P9" s="59" t="str">
        <f>IF(AND(P$5&gt;=WBS_계획!$G$12,P$5&lt;=WBS_계획!$H$12),"■","")</f>
        <v/>
      </c>
      <c r="Q9" s="59" t="str">
        <f>IF(AND(Q$5&gt;=WBS_계획!$G$12,Q$5&lt;=WBS_계획!$H$12),"■","")</f>
        <v/>
      </c>
      <c r="R9" s="59" t="str">
        <f>IF(AND(R$5&gt;=WBS_계획!$G$12,R$5&lt;=WBS_계획!$H$12),"■","")</f>
        <v/>
      </c>
      <c r="S9" s="59" t="str">
        <f>IF(AND(S$5&gt;=WBS_계획!$G$12,S$5&lt;=WBS_계획!$H$12),"■","")</f>
        <v/>
      </c>
      <c r="T9" s="59" t="str">
        <f>IF(AND(T$5&gt;=WBS_계획!$G$12,T$5&lt;=WBS_계획!$H$12),"■","")</f>
        <v/>
      </c>
      <c r="U9" s="59" t="str">
        <f>IF(AND(U$5&gt;=WBS_계획!$G$12,U$5&lt;=WBS_계획!$H$12),"■","")</f>
        <v/>
      </c>
      <c r="V9" s="59" t="str">
        <f>IF(AND(V$5&gt;=WBS_계획!$G$12,V$5&lt;=WBS_계획!$H$12),"■","")</f>
        <v/>
      </c>
      <c r="W9" s="59" t="str">
        <f>IF(AND(W$5&gt;=WBS_계획!$G$12,W$5&lt;=WBS_계획!$H$12),"■","")</f>
        <v/>
      </c>
      <c r="X9" s="60" t="str">
        <f>IF(AND(X$5&gt;=WBS_계획!$G$12,X$5&lt;=WBS_계획!$H$12),"■","")</f>
        <v/>
      </c>
    </row>
    <row r="10" spans="1:24" ht="27.95" customHeight="1">
      <c r="A10" s="19" t="s">
        <v>89</v>
      </c>
      <c r="B10" s="13" t="s">
        <v>91</v>
      </c>
      <c r="C10" s="25" t="s">
        <v>87</v>
      </c>
      <c r="D10" s="25" t="s">
        <v>20</v>
      </c>
      <c r="E10" s="59" t="str">
        <f>IF(AND(E$5&gt;=WBS_계획!$G$13,E$5&lt;=WBS_계획!$H$13),"■","")</f>
        <v>■</v>
      </c>
      <c r="F10" s="59" t="str">
        <f>IF(AND(F$5&gt;=WBS_계획!$G$13,F$5&lt;=WBS_계획!$H$13),"■","")</f>
        <v>■</v>
      </c>
      <c r="G10" s="59" t="str">
        <f>IF(AND(G$5&gt;=WBS_계획!$G$13,G$5&lt;=WBS_계획!$H$13),"■","")</f>
        <v/>
      </c>
      <c r="H10" s="59" t="str">
        <f>IF(AND(H$5&gt;=WBS_계획!$G$13,H$5&lt;=WBS_계획!$H$13),"■","")</f>
        <v/>
      </c>
      <c r="I10" s="59" t="str">
        <f>IF(AND(I$5&gt;=WBS_계획!$G$13,I$5&lt;=WBS_계획!$H$13),"■","")</f>
        <v/>
      </c>
      <c r="J10" s="59" t="str">
        <f>IF(AND(J$5&gt;=WBS_계획!$G$13,J$5&lt;=WBS_계획!$H$13),"■","")</f>
        <v/>
      </c>
      <c r="K10" s="59" t="str">
        <f>IF(AND(K$5&gt;=WBS_계획!$G$13,K$5&lt;=WBS_계획!$H$13),"■","")</f>
        <v/>
      </c>
      <c r="L10" s="59" t="str">
        <f>IF(AND(L$5&gt;=WBS_계획!$G$13,L$5&lt;=WBS_계획!$H$13),"■","")</f>
        <v/>
      </c>
      <c r="M10" s="59" t="str">
        <f>IF(AND(M$5&gt;=WBS_계획!$G$13,M$5&lt;=WBS_계획!$H$13),"■","")</f>
        <v/>
      </c>
      <c r="N10" s="59" t="str">
        <f>IF(AND(N$5&gt;=WBS_계획!$G$13,N$5&lt;=WBS_계획!$H$13),"■","")</f>
        <v/>
      </c>
      <c r="O10" s="59" t="str">
        <f>IF(AND(O$5&gt;=WBS_계획!$G$13,O$5&lt;=WBS_계획!$H$13),"■","")</f>
        <v/>
      </c>
      <c r="P10" s="59" t="str">
        <f>IF(AND(P$5&gt;=WBS_계획!$G$13,P$5&lt;=WBS_계획!$H$13),"■","")</f>
        <v/>
      </c>
      <c r="Q10" s="59" t="str">
        <f>IF(AND(Q$5&gt;=WBS_계획!$G$13,Q$5&lt;=WBS_계획!$H$13),"■","")</f>
        <v/>
      </c>
      <c r="R10" s="59" t="str">
        <f>IF(AND(R$5&gt;=WBS_계획!$G$13,R$5&lt;=WBS_계획!$H$13),"■","")</f>
        <v/>
      </c>
      <c r="S10" s="59" t="str">
        <f>IF(AND(S$5&gt;=WBS_계획!$G$13,S$5&lt;=WBS_계획!$H$13),"■","")</f>
        <v/>
      </c>
      <c r="T10" s="59" t="str">
        <f>IF(AND(T$5&gt;=WBS_계획!$G$13,T$5&lt;=WBS_계획!$H$13),"■","")</f>
        <v/>
      </c>
      <c r="U10" s="59" t="str">
        <f>IF(AND(U$5&gt;=WBS_계획!$G$13,U$5&lt;=WBS_계획!$H$13),"■","")</f>
        <v/>
      </c>
      <c r="V10" s="59" t="str">
        <f>IF(AND(V$5&gt;=WBS_계획!$G$13,V$5&lt;=WBS_계획!$H$13),"■","")</f>
        <v/>
      </c>
      <c r="W10" s="59" t="str">
        <f>IF(AND(W$5&gt;=WBS_계획!$G$13,W$5&lt;=WBS_계획!$H$13),"■","")</f>
        <v/>
      </c>
      <c r="X10" s="60" t="str">
        <f>IF(AND(X$5&gt;=WBS_계획!$G$13,X$5&lt;=WBS_계획!$H$13),"■","")</f>
        <v/>
      </c>
    </row>
    <row r="11" spans="1:24" ht="27.95" customHeight="1">
      <c r="A11" s="19" t="s">
        <v>94</v>
      </c>
      <c r="B11" s="13" t="s">
        <v>96</v>
      </c>
      <c r="C11" s="25" t="s">
        <v>98</v>
      </c>
      <c r="D11" s="25" t="s">
        <v>20</v>
      </c>
      <c r="E11" s="59" t="str">
        <f>IF(AND(E$5&gt;=WBS_계획!$G$14,E$5&lt;=WBS_계획!$H$14),"■","")</f>
        <v/>
      </c>
      <c r="F11" s="59" t="str">
        <f>IF(AND(F$5&gt;=WBS_계획!$G$14,F$5&lt;=WBS_계획!$H$14),"■","")</f>
        <v>■</v>
      </c>
      <c r="G11" s="59" t="str">
        <f>IF(AND(G$5&gt;=WBS_계획!$G$14,G$5&lt;=WBS_계획!$H$14),"■","")</f>
        <v>■</v>
      </c>
      <c r="H11" s="59" t="str">
        <f>IF(AND(H$5&gt;=WBS_계획!$G$14,H$5&lt;=WBS_계획!$H$14),"■","")</f>
        <v/>
      </c>
      <c r="I11" s="59" t="str">
        <f>IF(AND(I$5&gt;=WBS_계획!$G$14,I$5&lt;=WBS_계획!$H$14),"■","")</f>
        <v/>
      </c>
      <c r="J11" s="59" t="str">
        <f>IF(AND(J$5&gt;=WBS_계획!$G$14,J$5&lt;=WBS_계획!$H$14),"■","")</f>
        <v/>
      </c>
      <c r="K11" s="59" t="str">
        <f>IF(AND(K$5&gt;=WBS_계획!$G$14,K$5&lt;=WBS_계획!$H$14),"■","")</f>
        <v/>
      </c>
      <c r="L11" s="59" t="str">
        <f>IF(AND(L$5&gt;=WBS_계획!$G$14,L$5&lt;=WBS_계획!$H$14),"■","")</f>
        <v/>
      </c>
      <c r="M11" s="59" t="str">
        <f>IF(AND(M$5&gt;=WBS_계획!$G$14,M$5&lt;=WBS_계획!$H$14),"■","")</f>
        <v/>
      </c>
      <c r="N11" s="59" t="str">
        <f>IF(AND(N$5&gt;=WBS_계획!$G$14,N$5&lt;=WBS_계획!$H$14),"■","")</f>
        <v/>
      </c>
      <c r="O11" s="59" t="str">
        <f>IF(AND(O$5&gt;=WBS_계획!$G$14,O$5&lt;=WBS_계획!$H$14),"■","")</f>
        <v/>
      </c>
      <c r="P11" s="59" t="str">
        <f>IF(AND(P$5&gt;=WBS_계획!$G$14,P$5&lt;=WBS_계획!$H$14),"■","")</f>
        <v/>
      </c>
      <c r="Q11" s="59" t="str">
        <f>IF(AND(Q$5&gt;=WBS_계획!$G$14,Q$5&lt;=WBS_계획!$H$14),"■","")</f>
        <v/>
      </c>
      <c r="R11" s="59" t="str">
        <f>IF(AND(R$5&gt;=WBS_계획!$G$14,R$5&lt;=WBS_계획!$H$14),"■","")</f>
        <v/>
      </c>
      <c r="S11" s="59" t="str">
        <f>IF(AND(S$5&gt;=WBS_계획!$G$14,S$5&lt;=WBS_계획!$H$14),"■","")</f>
        <v/>
      </c>
      <c r="T11" s="59" t="str">
        <f>IF(AND(T$5&gt;=WBS_계획!$G$14,T$5&lt;=WBS_계획!$H$14),"■","")</f>
        <v/>
      </c>
      <c r="U11" s="59" t="str">
        <f>IF(AND(U$5&gt;=WBS_계획!$G$14,U$5&lt;=WBS_계획!$H$14),"■","")</f>
        <v/>
      </c>
      <c r="V11" s="59" t="str">
        <f>IF(AND(V$5&gt;=WBS_계획!$G$14,V$5&lt;=WBS_계획!$H$14),"■","")</f>
        <v/>
      </c>
      <c r="W11" s="59" t="str">
        <f>IF(AND(W$5&gt;=WBS_계획!$G$14,W$5&lt;=WBS_계획!$H$14),"■","")</f>
        <v/>
      </c>
      <c r="X11" s="60" t="str">
        <f>IF(AND(X$5&gt;=WBS_계획!$G$14,X$5&lt;=WBS_계획!$H$14),"■","")</f>
        <v/>
      </c>
    </row>
    <row r="12" spans="1:24" ht="27.95" customHeight="1">
      <c r="A12" s="19" t="s">
        <v>100</v>
      </c>
      <c r="B12" s="13" t="s">
        <v>102</v>
      </c>
      <c r="C12" s="25" t="s">
        <v>98</v>
      </c>
      <c r="D12" s="25" t="s">
        <v>20</v>
      </c>
      <c r="E12" s="59" t="str">
        <f>IF(AND(E$5&gt;=WBS_계획!$G$15,E$5&lt;=WBS_계획!$H$15),"■","")</f>
        <v/>
      </c>
      <c r="F12" s="59" t="str">
        <f>IF(AND(F$5&gt;=WBS_계획!$G$15,F$5&lt;=WBS_계획!$H$15),"■","")</f>
        <v>■</v>
      </c>
      <c r="G12" s="59" t="str">
        <f>IF(AND(G$5&gt;=WBS_계획!$G$15,G$5&lt;=WBS_계획!$H$15),"■","")</f>
        <v>■</v>
      </c>
      <c r="H12" s="59" t="str">
        <f>IF(AND(H$5&gt;=WBS_계획!$G$15,H$5&lt;=WBS_계획!$H$15),"■","")</f>
        <v/>
      </c>
      <c r="I12" s="59" t="str">
        <f>IF(AND(I$5&gt;=WBS_계획!$G$15,I$5&lt;=WBS_계획!$H$15),"■","")</f>
        <v/>
      </c>
      <c r="J12" s="59" t="str">
        <f>IF(AND(J$5&gt;=WBS_계획!$G$15,J$5&lt;=WBS_계획!$H$15),"■","")</f>
        <v/>
      </c>
      <c r="K12" s="59" t="str">
        <f>IF(AND(K$5&gt;=WBS_계획!$G$15,K$5&lt;=WBS_계획!$H$15),"■","")</f>
        <v/>
      </c>
      <c r="L12" s="59" t="str">
        <f>IF(AND(L$5&gt;=WBS_계획!$G$15,L$5&lt;=WBS_계획!$H$15),"■","")</f>
        <v/>
      </c>
      <c r="M12" s="59" t="str">
        <f>IF(AND(M$5&gt;=WBS_계획!$G$15,M$5&lt;=WBS_계획!$H$15),"■","")</f>
        <v/>
      </c>
      <c r="N12" s="59" t="str">
        <f>IF(AND(N$5&gt;=WBS_계획!$G$15,N$5&lt;=WBS_계획!$H$15),"■","")</f>
        <v/>
      </c>
      <c r="O12" s="59" t="str">
        <f>IF(AND(O$5&gt;=WBS_계획!$G$15,O$5&lt;=WBS_계획!$H$15),"■","")</f>
        <v/>
      </c>
      <c r="P12" s="59" t="str">
        <f>IF(AND(P$5&gt;=WBS_계획!$G$15,P$5&lt;=WBS_계획!$H$15),"■","")</f>
        <v/>
      </c>
      <c r="Q12" s="59" t="str">
        <f>IF(AND(Q$5&gt;=WBS_계획!$G$15,Q$5&lt;=WBS_계획!$H$15),"■","")</f>
        <v/>
      </c>
      <c r="R12" s="59" t="str">
        <f>IF(AND(R$5&gt;=WBS_계획!$G$15,R$5&lt;=WBS_계획!$H$15),"■","")</f>
        <v/>
      </c>
      <c r="S12" s="59" t="str">
        <f>IF(AND(S$5&gt;=WBS_계획!$G$15,S$5&lt;=WBS_계획!$H$15),"■","")</f>
        <v/>
      </c>
      <c r="T12" s="59" t="str">
        <f>IF(AND(T$5&gt;=WBS_계획!$G$15,T$5&lt;=WBS_계획!$H$15),"■","")</f>
        <v/>
      </c>
      <c r="U12" s="59" t="str">
        <f>IF(AND(U$5&gt;=WBS_계획!$G$15,U$5&lt;=WBS_계획!$H$15),"■","")</f>
        <v/>
      </c>
      <c r="V12" s="59" t="str">
        <f>IF(AND(V$5&gt;=WBS_계획!$G$15,V$5&lt;=WBS_계획!$H$15),"■","")</f>
        <v/>
      </c>
      <c r="W12" s="59" t="str">
        <f>IF(AND(W$5&gt;=WBS_계획!$G$15,W$5&lt;=WBS_계획!$H$15),"■","")</f>
        <v/>
      </c>
      <c r="X12" s="60" t="str">
        <f>IF(AND(X$5&gt;=WBS_계획!$G$15,X$5&lt;=WBS_계획!$H$15),"■","")</f>
        <v/>
      </c>
    </row>
    <row r="13" spans="1:24" ht="27.95" customHeight="1">
      <c r="A13" s="19" t="s">
        <v>105</v>
      </c>
      <c r="B13" s="13" t="s">
        <v>107</v>
      </c>
      <c r="C13" s="25" t="s">
        <v>109</v>
      </c>
      <c r="D13" s="25" t="s">
        <v>20</v>
      </c>
      <c r="E13" s="59" t="str">
        <f>IF(AND(E$5&gt;=WBS_계획!$G$16,E$5&lt;=WBS_계획!$H$16),"■","")</f>
        <v/>
      </c>
      <c r="F13" s="59" t="str">
        <f>IF(AND(F$5&gt;=WBS_계획!$G$16,F$5&lt;=WBS_계획!$H$16),"■","")</f>
        <v/>
      </c>
      <c r="G13" s="59" t="str">
        <f>IF(AND(G$5&gt;=WBS_계획!$G$16,G$5&lt;=WBS_계획!$H$16),"■","")</f>
        <v>■</v>
      </c>
      <c r="H13" s="59" t="str">
        <f>IF(AND(H$5&gt;=WBS_계획!$G$16,H$5&lt;=WBS_계획!$H$16),"■","")</f>
        <v>■</v>
      </c>
      <c r="I13" s="59" t="str">
        <f>IF(AND(I$5&gt;=WBS_계획!$G$16,I$5&lt;=WBS_계획!$H$16),"■","")</f>
        <v>■</v>
      </c>
      <c r="J13" s="59" t="str">
        <f>IF(AND(J$5&gt;=WBS_계획!$G$16,J$5&lt;=WBS_계획!$H$16),"■","")</f>
        <v/>
      </c>
      <c r="K13" s="59" t="str">
        <f>IF(AND(K$5&gt;=WBS_계획!$G$16,K$5&lt;=WBS_계획!$H$16),"■","")</f>
        <v/>
      </c>
      <c r="L13" s="59" t="str">
        <f>IF(AND(L$5&gt;=WBS_계획!$G$16,L$5&lt;=WBS_계획!$H$16),"■","")</f>
        <v/>
      </c>
      <c r="M13" s="59" t="str">
        <f>IF(AND(M$5&gt;=WBS_계획!$G$16,M$5&lt;=WBS_계획!$H$16),"■","")</f>
        <v/>
      </c>
      <c r="N13" s="59" t="str">
        <f>IF(AND(N$5&gt;=WBS_계획!$G$16,N$5&lt;=WBS_계획!$H$16),"■","")</f>
        <v/>
      </c>
      <c r="O13" s="59" t="str">
        <f>IF(AND(O$5&gt;=WBS_계획!$G$16,O$5&lt;=WBS_계획!$H$16),"■","")</f>
        <v/>
      </c>
      <c r="P13" s="59" t="str">
        <f>IF(AND(P$5&gt;=WBS_계획!$G$16,P$5&lt;=WBS_계획!$H$16),"■","")</f>
        <v/>
      </c>
      <c r="Q13" s="59" t="str">
        <f>IF(AND(Q$5&gt;=WBS_계획!$G$16,Q$5&lt;=WBS_계획!$H$16),"■","")</f>
        <v/>
      </c>
      <c r="R13" s="59" t="str">
        <f>IF(AND(R$5&gt;=WBS_계획!$G$16,R$5&lt;=WBS_계획!$H$16),"■","")</f>
        <v/>
      </c>
      <c r="S13" s="59" t="str">
        <f>IF(AND(S$5&gt;=WBS_계획!$G$16,S$5&lt;=WBS_계획!$H$16),"■","")</f>
        <v/>
      </c>
      <c r="T13" s="59" t="str">
        <f>IF(AND(T$5&gt;=WBS_계획!$G$16,T$5&lt;=WBS_계획!$H$16),"■","")</f>
        <v/>
      </c>
      <c r="U13" s="59" t="str">
        <f>IF(AND(U$5&gt;=WBS_계획!$G$16,U$5&lt;=WBS_계획!$H$16),"■","")</f>
        <v/>
      </c>
      <c r="V13" s="59" t="str">
        <f>IF(AND(V$5&gt;=WBS_계획!$G$16,V$5&lt;=WBS_계획!$H$16),"■","")</f>
        <v/>
      </c>
      <c r="W13" s="59" t="str">
        <f>IF(AND(W$5&gt;=WBS_계획!$G$16,W$5&lt;=WBS_계획!$H$16),"■","")</f>
        <v/>
      </c>
      <c r="X13" s="60" t="str">
        <f>IF(AND(X$5&gt;=WBS_계획!$G$16,X$5&lt;=WBS_계획!$H$16),"■","")</f>
        <v/>
      </c>
    </row>
    <row r="14" spans="1:24" ht="27.95" customHeight="1">
      <c r="A14" s="19" t="s">
        <v>116</v>
      </c>
      <c r="B14" s="13" t="s">
        <v>118</v>
      </c>
      <c r="C14" s="25" t="s">
        <v>98</v>
      </c>
      <c r="D14" s="25" t="s">
        <v>21</v>
      </c>
      <c r="E14" s="59" t="str">
        <f>IF(AND(E$5&gt;=WBS_계획!$G$18,E$5&lt;=WBS_계획!$H$18),"■","")</f>
        <v/>
      </c>
      <c r="F14" s="59" t="str">
        <f>IF(AND(F$5&gt;=WBS_계획!$G$18,F$5&lt;=WBS_계획!$H$18),"■","")</f>
        <v/>
      </c>
      <c r="G14" s="59" t="str">
        <f>IF(AND(G$5&gt;=WBS_계획!$G$18,G$5&lt;=WBS_계획!$H$18),"■","")</f>
        <v/>
      </c>
      <c r="H14" s="59" t="str">
        <f>IF(AND(H$5&gt;=WBS_계획!$G$18,H$5&lt;=WBS_계획!$H$18),"■","")</f>
        <v>■</v>
      </c>
      <c r="I14" s="59" t="str">
        <f>IF(AND(I$5&gt;=WBS_계획!$G$18,I$5&lt;=WBS_계획!$H$18),"■","")</f>
        <v>■</v>
      </c>
      <c r="J14" s="59" t="str">
        <f>IF(AND(J$5&gt;=WBS_계획!$G$18,J$5&lt;=WBS_계획!$H$18),"■","")</f>
        <v>■</v>
      </c>
      <c r="K14" s="59" t="str">
        <f>IF(AND(K$5&gt;=WBS_계획!$G$18,K$5&lt;=WBS_계획!$H$18),"■","")</f>
        <v/>
      </c>
      <c r="L14" s="59" t="str">
        <f>IF(AND(L$5&gt;=WBS_계획!$G$18,L$5&lt;=WBS_계획!$H$18),"■","")</f>
        <v/>
      </c>
      <c r="M14" s="59" t="str">
        <f>IF(AND(M$5&gt;=WBS_계획!$G$18,M$5&lt;=WBS_계획!$H$18),"■","")</f>
        <v/>
      </c>
      <c r="N14" s="59" t="str">
        <f>IF(AND(N$5&gt;=WBS_계획!$G$18,N$5&lt;=WBS_계획!$H$18),"■","")</f>
        <v/>
      </c>
      <c r="O14" s="59" t="str">
        <f>IF(AND(O$5&gt;=WBS_계획!$G$18,O$5&lt;=WBS_계획!$H$18),"■","")</f>
        <v/>
      </c>
      <c r="P14" s="59" t="str">
        <f>IF(AND(P$5&gt;=WBS_계획!$G$18,P$5&lt;=WBS_계획!$H$18),"■","")</f>
        <v/>
      </c>
      <c r="Q14" s="59" t="str">
        <f>IF(AND(Q$5&gt;=WBS_계획!$G$18,Q$5&lt;=WBS_계획!$H$18),"■","")</f>
        <v/>
      </c>
      <c r="R14" s="59" t="str">
        <f>IF(AND(R$5&gt;=WBS_계획!$G$18,R$5&lt;=WBS_계획!$H$18),"■","")</f>
        <v/>
      </c>
      <c r="S14" s="59" t="str">
        <f>IF(AND(S$5&gt;=WBS_계획!$G$18,S$5&lt;=WBS_계획!$H$18),"■","")</f>
        <v/>
      </c>
      <c r="T14" s="59" t="str">
        <f>IF(AND(T$5&gt;=WBS_계획!$G$18,T$5&lt;=WBS_계획!$H$18),"■","")</f>
        <v/>
      </c>
      <c r="U14" s="59" t="str">
        <f>IF(AND(U$5&gt;=WBS_계획!$G$18,U$5&lt;=WBS_계획!$H$18),"■","")</f>
        <v/>
      </c>
      <c r="V14" s="59" t="str">
        <f>IF(AND(V$5&gt;=WBS_계획!$G$18,V$5&lt;=WBS_계획!$H$18),"■","")</f>
        <v/>
      </c>
      <c r="W14" s="59" t="str">
        <f>IF(AND(W$5&gt;=WBS_계획!$G$18,W$5&lt;=WBS_계획!$H$18),"■","")</f>
        <v/>
      </c>
      <c r="X14" s="60" t="str">
        <f>IF(AND(X$5&gt;=WBS_계획!$G$18,X$5&lt;=WBS_계획!$H$18),"■","")</f>
        <v/>
      </c>
    </row>
    <row r="15" spans="1:24" ht="27.95" customHeight="1">
      <c r="A15" s="19" t="s">
        <v>131</v>
      </c>
      <c r="B15" s="13" t="s">
        <v>133</v>
      </c>
      <c r="C15" s="25" t="s">
        <v>98</v>
      </c>
      <c r="D15" s="25" t="s">
        <v>21</v>
      </c>
      <c r="E15" s="59" t="str">
        <f>IF(AND(E$5&gt;=WBS_계획!$G$21,E$5&lt;=WBS_계획!$H$21),"■","")</f>
        <v/>
      </c>
      <c r="F15" s="59" t="str">
        <f>IF(AND(F$5&gt;=WBS_계획!$G$21,F$5&lt;=WBS_계획!$H$21),"■","")</f>
        <v/>
      </c>
      <c r="G15" s="59" t="str">
        <f>IF(AND(G$5&gt;=WBS_계획!$G$21,G$5&lt;=WBS_계획!$H$21),"■","")</f>
        <v/>
      </c>
      <c r="H15" s="59" t="str">
        <f>IF(AND(H$5&gt;=WBS_계획!$G$21,H$5&lt;=WBS_계획!$H$21),"■","")</f>
        <v/>
      </c>
      <c r="I15" s="59" t="str">
        <f>IF(AND(I$5&gt;=WBS_계획!$G$21,I$5&lt;=WBS_계획!$H$21),"■","")</f>
        <v/>
      </c>
      <c r="J15" s="59" t="str">
        <f>IF(AND(J$5&gt;=WBS_계획!$G$21,J$5&lt;=WBS_계획!$H$21),"■","")</f>
        <v>■</v>
      </c>
      <c r="K15" s="59" t="str">
        <f>IF(AND(K$5&gt;=WBS_계획!$G$21,K$5&lt;=WBS_계획!$H$21),"■","")</f>
        <v>■</v>
      </c>
      <c r="L15" s="59" t="str">
        <f>IF(AND(L$5&gt;=WBS_계획!$G$21,L$5&lt;=WBS_계획!$H$21),"■","")</f>
        <v/>
      </c>
      <c r="M15" s="59" t="str">
        <f>IF(AND(M$5&gt;=WBS_계획!$G$21,M$5&lt;=WBS_계획!$H$21),"■","")</f>
        <v/>
      </c>
      <c r="N15" s="59" t="str">
        <f>IF(AND(N$5&gt;=WBS_계획!$G$21,N$5&lt;=WBS_계획!$H$21),"■","")</f>
        <v/>
      </c>
      <c r="O15" s="59" t="str">
        <f>IF(AND(O$5&gt;=WBS_계획!$G$21,O$5&lt;=WBS_계획!$H$21),"■","")</f>
        <v/>
      </c>
      <c r="P15" s="59" t="str">
        <f>IF(AND(P$5&gt;=WBS_계획!$G$21,P$5&lt;=WBS_계획!$H$21),"■","")</f>
        <v/>
      </c>
      <c r="Q15" s="59" t="str">
        <f>IF(AND(Q$5&gt;=WBS_계획!$G$21,Q$5&lt;=WBS_계획!$H$21),"■","")</f>
        <v/>
      </c>
      <c r="R15" s="59" t="str">
        <f>IF(AND(R$5&gt;=WBS_계획!$G$21,R$5&lt;=WBS_계획!$H$21),"■","")</f>
        <v/>
      </c>
      <c r="S15" s="59" t="str">
        <f>IF(AND(S$5&gt;=WBS_계획!$G$21,S$5&lt;=WBS_계획!$H$21),"■","")</f>
        <v/>
      </c>
      <c r="T15" s="59" t="str">
        <f>IF(AND(T$5&gt;=WBS_계획!$G$21,T$5&lt;=WBS_계획!$H$21),"■","")</f>
        <v/>
      </c>
      <c r="U15" s="59" t="str">
        <f>IF(AND(U$5&gt;=WBS_계획!$G$21,U$5&lt;=WBS_계획!$H$21),"■","")</f>
        <v/>
      </c>
      <c r="V15" s="59" t="str">
        <f>IF(AND(V$5&gt;=WBS_계획!$G$21,V$5&lt;=WBS_계획!$H$21),"■","")</f>
        <v/>
      </c>
      <c r="W15" s="59" t="str">
        <f>IF(AND(W$5&gt;=WBS_계획!$G$21,W$5&lt;=WBS_계획!$H$21),"■","")</f>
        <v/>
      </c>
      <c r="X15" s="60" t="str">
        <f>IF(AND(X$5&gt;=WBS_계획!$G$21,X$5&lt;=WBS_계획!$H$21),"■","")</f>
        <v/>
      </c>
    </row>
    <row r="16" spans="1:24" ht="27.95" customHeight="1">
      <c r="A16" s="19" t="s">
        <v>137</v>
      </c>
      <c r="B16" s="13" t="s">
        <v>139</v>
      </c>
      <c r="C16" s="25" t="s">
        <v>98</v>
      </c>
      <c r="D16" s="25" t="s">
        <v>22</v>
      </c>
      <c r="E16" s="59" t="str">
        <f>IF(AND(E$5&gt;=WBS_계획!$G$22,E$5&lt;=WBS_계획!$H$22),"■","")</f>
        <v/>
      </c>
      <c r="F16" s="59" t="str">
        <f>IF(AND(F$5&gt;=WBS_계획!$G$22,F$5&lt;=WBS_계획!$H$22),"■","")</f>
        <v/>
      </c>
      <c r="G16" s="59" t="str">
        <f>IF(AND(G$5&gt;=WBS_계획!$G$22,G$5&lt;=WBS_계획!$H$22),"■","")</f>
        <v/>
      </c>
      <c r="H16" s="59" t="str">
        <f>IF(AND(H$5&gt;=WBS_계획!$G$22,H$5&lt;=WBS_계획!$H$22),"■","")</f>
        <v/>
      </c>
      <c r="I16" s="59" t="str">
        <f>IF(AND(I$5&gt;=WBS_계획!$G$22,I$5&lt;=WBS_계획!$H$22),"■","")</f>
        <v/>
      </c>
      <c r="J16" s="59" t="str">
        <f>IF(AND(J$5&gt;=WBS_계획!$G$22,J$5&lt;=WBS_계획!$H$22),"■","")</f>
        <v/>
      </c>
      <c r="K16" s="59" t="str">
        <f>IF(AND(K$5&gt;=WBS_계획!$G$22,K$5&lt;=WBS_계획!$H$22),"■","")</f>
        <v>■</v>
      </c>
      <c r="L16" s="59" t="str">
        <f>IF(AND(L$5&gt;=WBS_계획!$G$22,L$5&lt;=WBS_계획!$H$22),"■","")</f>
        <v>■</v>
      </c>
      <c r="M16" s="59" t="str">
        <f>IF(AND(M$5&gt;=WBS_계획!$G$22,M$5&lt;=WBS_계획!$H$22),"■","")</f>
        <v/>
      </c>
      <c r="N16" s="59" t="str">
        <f>IF(AND(N$5&gt;=WBS_계획!$G$22,N$5&lt;=WBS_계획!$H$22),"■","")</f>
        <v/>
      </c>
      <c r="O16" s="59" t="str">
        <f>IF(AND(O$5&gt;=WBS_계획!$G$22,O$5&lt;=WBS_계획!$H$22),"■","")</f>
        <v/>
      </c>
      <c r="P16" s="59" t="str">
        <f>IF(AND(P$5&gt;=WBS_계획!$G$22,P$5&lt;=WBS_계획!$H$22),"■","")</f>
        <v/>
      </c>
      <c r="Q16" s="59" t="str">
        <f>IF(AND(Q$5&gt;=WBS_계획!$G$22,Q$5&lt;=WBS_계획!$H$22),"■","")</f>
        <v/>
      </c>
      <c r="R16" s="59" t="str">
        <f>IF(AND(R$5&gt;=WBS_계획!$G$22,R$5&lt;=WBS_계획!$H$22),"■","")</f>
        <v/>
      </c>
      <c r="S16" s="59" t="str">
        <f>IF(AND(S$5&gt;=WBS_계획!$G$22,S$5&lt;=WBS_계획!$H$22),"■","")</f>
        <v/>
      </c>
      <c r="T16" s="59" t="str">
        <f>IF(AND(T$5&gt;=WBS_계획!$G$22,T$5&lt;=WBS_계획!$H$22),"■","")</f>
        <v/>
      </c>
      <c r="U16" s="59" t="str">
        <f>IF(AND(U$5&gt;=WBS_계획!$G$22,U$5&lt;=WBS_계획!$H$22),"■","")</f>
        <v/>
      </c>
      <c r="V16" s="59" t="str">
        <f>IF(AND(V$5&gt;=WBS_계획!$G$22,V$5&lt;=WBS_계획!$H$22),"■","")</f>
        <v/>
      </c>
      <c r="W16" s="59" t="str">
        <f>IF(AND(W$5&gt;=WBS_계획!$G$22,W$5&lt;=WBS_계획!$H$22),"■","")</f>
        <v/>
      </c>
      <c r="X16" s="60" t="str">
        <f>IF(AND(X$5&gt;=WBS_계획!$G$22,X$5&lt;=WBS_계획!$H$22),"■","")</f>
        <v/>
      </c>
    </row>
    <row r="17" spans="1:24" ht="27.95" customHeight="1">
      <c r="A17" s="19" t="s">
        <v>142</v>
      </c>
      <c r="B17" s="13" t="s">
        <v>144</v>
      </c>
      <c r="C17" s="25" t="s">
        <v>98</v>
      </c>
      <c r="D17" s="25" t="s">
        <v>22</v>
      </c>
      <c r="E17" s="59" t="str">
        <f>IF(AND(E$5&gt;=WBS_계획!$G$23,E$5&lt;=WBS_계획!$H$23),"■","")</f>
        <v/>
      </c>
      <c r="F17" s="59" t="str">
        <f>IF(AND(F$5&gt;=WBS_계획!$G$23,F$5&lt;=WBS_계획!$H$23),"■","")</f>
        <v/>
      </c>
      <c r="G17" s="59" t="str">
        <f>IF(AND(G$5&gt;=WBS_계획!$G$23,G$5&lt;=WBS_계획!$H$23),"■","")</f>
        <v/>
      </c>
      <c r="H17" s="59" t="str">
        <f>IF(AND(H$5&gt;=WBS_계획!$G$23,H$5&lt;=WBS_계획!$H$23),"■","")</f>
        <v/>
      </c>
      <c r="I17" s="59" t="str">
        <f>IF(AND(I$5&gt;=WBS_계획!$G$23,I$5&lt;=WBS_계획!$H$23),"■","")</f>
        <v/>
      </c>
      <c r="J17" s="59" t="str">
        <f>IF(AND(J$5&gt;=WBS_계획!$G$23,J$5&lt;=WBS_계획!$H$23),"■","")</f>
        <v/>
      </c>
      <c r="K17" s="59" t="str">
        <f>IF(AND(K$5&gt;=WBS_계획!$G$23,K$5&lt;=WBS_계획!$H$23),"■","")</f>
        <v/>
      </c>
      <c r="L17" s="59" t="str">
        <f>IF(AND(L$5&gt;=WBS_계획!$G$23,L$5&lt;=WBS_계획!$H$23),"■","")</f>
        <v>■</v>
      </c>
      <c r="M17" s="59" t="str">
        <f>IF(AND(M$5&gt;=WBS_계획!$G$23,M$5&lt;=WBS_계획!$H$23),"■","")</f>
        <v>■</v>
      </c>
      <c r="N17" s="59" t="str">
        <f>IF(AND(N$5&gt;=WBS_계획!$G$23,N$5&lt;=WBS_계획!$H$23),"■","")</f>
        <v/>
      </c>
      <c r="O17" s="59" t="str">
        <f>IF(AND(O$5&gt;=WBS_계획!$G$23,O$5&lt;=WBS_계획!$H$23),"■","")</f>
        <v/>
      </c>
      <c r="P17" s="59" t="str">
        <f>IF(AND(P$5&gt;=WBS_계획!$G$23,P$5&lt;=WBS_계획!$H$23),"■","")</f>
        <v/>
      </c>
      <c r="Q17" s="59" t="str">
        <f>IF(AND(Q$5&gt;=WBS_계획!$G$23,Q$5&lt;=WBS_계획!$H$23),"■","")</f>
        <v/>
      </c>
      <c r="R17" s="59" t="str">
        <f>IF(AND(R$5&gt;=WBS_계획!$G$23,R$5&lt;=WBS_계획!$H$23),"■","")</f>
        <v/>
      </c>
      <c r="S17" s="59" t="str">
        <f>IF(AND(S$5&gt;=WBS_계획!$G$23,S$5&lt;=WBS_계획!$H$23),"■","")</f>
        <v/>
      </c>
      <c r="T17" s="59" t="str">
        <f>IF(AND(T$5&gt;=WBS_계획!$G$23,T$5&lt;=WBS_계획!$H$23),"■","")</f>
        <v/>
      </c>
      <c r="U17" s="59" t="str">
        <f>IF(AND(U$5&gt;=WBS_계획!$G$23,U$5&lt;=WBS_계획!$H$23),"■","")</f>
        <v/>
      </c>
      <c r="V17" s="59" t="str">
        <f>IF(AND(V$5&gt;=WBS_계획!$G$23,V$5&lt;=WBS_계획!$H$23),"■","")</f>
        <v/>
      </c>
      <c r="W17" s="59" t="str">
        <f>IF(AND(W$5&gt;=WBS_계획!$G$23,W$5&lt;=WBS_계획!$H$23),"■","")</f>
        <v/>
      </c>
      <c r="X17" s="60" t="str">
        <f>IF(AND(X$5&gt;=WBS_계획!$G$23,X$5&lt;=WBS_계획!$H$23),"■","")</f>
        <v/>
      </c>
    </row>
    <row r="18" spans="1:24" ht="27.95" customHeight="1">
      <c r="A18" s="19" t="s">
        <v>147</v>
      </c>
      <c r="B18" s="13" t="s">
        <v>149</v>
      </c>
      <c r="C18" s="25" t="s">
        <v>98</v>
      </c>
      <c r="D18" s="25" t="s">
        <v>22</v>
      </c>
      <c r="E18" s="59" t="str">
        <f>IF(AND(E$5&gt;=WBS_계획!$G$24,E$5&lt;=WBS_계획!$H$24),"■","")</f>
        <v/>
      </c>
      <c r="F18" s="59" t="str">
        <f>IF(AND(F$5&gt;=WBS_계획!$G$24,F$5&lt;=WBS_계획!$H$24),"■","")</f>
        <v/>
      </c>
      <c r="G18" s="59" t="str">
        <f>IF(AND(G$5&gt;=WBS_계획!$G$24,G$5&lt;=WBS_계획!$H$24),"■","")</f>
        <v/>
      </c>
      <c r="H18" s="59" t="str">
        <f>IF(AND(H$5&gt;=WBS_계획!$G$24,H$5&lt;=WBS_계획!$H$24),"■","")</f>
        <v/>
      </c>
      <c r="I18" s="59" t="str">
        <f>IF(AND(I$5&gt;=WBS_계획!$G$24,I$5&lt;=WBS_계획!$H$24),"■","")</f>
        <v/>
      </c>
      <c r="J18" s="59" t="str">
        <f>IF(AND(J$5&gt;=WBS_계획!$G$24,J$5&lt;=WBS_계획!$H$24),"■","")</f>
        <v/>
      </c>
      <c r="K18" s="59" t="str">
        <f>IF(AND(K$5&gt;=WBS_계획!$G$24,K$5&lt;=WBS_계획!$H$24),"■","")</f>
        <v/>
      </c>
      <c r="L18" s="59" t="str">
        <f>IF(AND(L$5&gt;=WBS_계획!$G$24,L$5&lt;=WBS_계획!$H$24),"■","")</f>
        <v>■</v>
      </c>
      <c r="M18" s="59" t="str">
        <f>IF(AND(M$5&gt;=WBS_계획!$G$24,M$5&lt;=WBS_계획!$H$24),"■","")</f>
        <v>■</v>
      </c>
      <c r="N18" s="59" t="str">
        <f>IF(AND(N$5&gt;=WBS_계획!$G$24,N$5&lt;=WBS_계획!$H$24),"■","")</f>
        <v>■</v>
      </c>
      <c r="O18" s="59" t="str">
        <f>IF(AND(O$5&gt;=WBS_계획!$G$24,O$5&lt;=WBS_계획!$H$24),"■","")</f>
        <v/>
      </c>
      <c r="P18" s="59" t="str">
        <f>IF(AND(P$5&gt;=WBS_계획!$G$24,P$5&lt;=WBS_계획!$H$24),"■","")</f>
        <v/>
      </c>
      <c r="Q18" s="59" t="str">
        <f>IF(AND(Q$5&gt;=WBS_계획!$G$24,Q$5&lt;=WBS_계획!$H$24),"■","")</f>
        <v/>
      </c>
      <c r="R18" s="59" t="str">
        <f>IF(AND(R$5&gt;=WBS_계획!$G$24,R$5&lt;=WBS_계획!$H$24),"■","")</f>
        <v/>
      </c>
      <c r="S18" s="59" t="str">
        <f>IF(AND(S$5&gt;=WBS_계획!$G$24,S$5&lt;=WBS_계획!$H$24),"■","")</f>
        <v/>
      </c>
      <c r="T18" s="59" t="str">
        <f>IF(AND(T$5&gt;=WBS_계획!$G$24,T$5&lt;=WBS_계획!$H$24),"■","")</f>
        <v/>
      </c>
      <c r="U18" s="59" t="str">
        <f>IF(AND(U$5&gt;=WBS_계획!$G$24,U$5&lt;=WBS_계획!$H$24),"■","")</f>
        <v/>
      </c>
      <c r="V18" s="59" t="str">
        <f>IF(AND(V$5&gt;=WBS_계획!$G$24,V$5&lt;=WBS_계획!$H$24),"■","")</f>
        <v/>
      </c>
      <c r="W18" s="59" t="str">
        <f>IF(AND(W$5&gt;=WBS_계획!$G$24,W$5&lt;=WBS_계획!$H$24),"■","")</f>
        <v/>
      </c>
      <c r="X18" s="60" t="str">
        <f>IF(AND(X$5&gt;=WBS_계획!$G$24,X$5&lt;=WBS_계획!$H$24),"■","")</f>
        <v/>
      </c>
    </row>
    <row r="19" spans="1:24" ht="27.95" customHeight="1">
      <c r="A19" s="19" t="s">
        <v>152</v>
      </c>
      <c r="B19" s="13" t="s">
        <v>154</v>
      </c>
      <c r="C19" s="25" t="s">
        <v>98</v>
      </c>
      <c r="D19" s="25" t="s">
        <v>22</v>
      </c>
      <c r="E19" s="59" t="str">
        <f>IF(AND(E$5&gt;=WBS_계획!$G$25,E$5&lt;=WBS_계획!$H$25),"■","")</f>
        <v/>
      </c>
      <c r="F19" s="59" t="str">
        <f>IF(AND(F$5&gt;=WBS_계획!$G$25,F$5&lt;=WBS_계획!$H$25),"■","")</f>
        <v/>
      </c>
      <c r="G19" s="59" t="str">
        <f>IF(AND(G$5&gt;=WBS_계획!$G$25,G$5&lt;=WBS_계획!$H$25),"■","")</f>
        <v/>
      </c>
      <c r="H19" s="59" t="str">
        <f>IF(AND(H$5&gt;=WBS_계획!$G$25,H$5&lt;=WBS_계획!$H$25),"■","")</f>
        <v/>
      </c>
      <c r="I19" s="59" t="str">
        <f>IF(AND(I$5&gt;=WBS_계획!$G$25,I$5&lt;=WBS_계획!$H$25),"■","")</f>
        <v/>
      </c>
      <c r="J19" s="59" t="str">
        <f>IF(AND(J$5&gt;=WBS_계획!$G$25,J$5&lt;=WBS_계획!$H$25),"■","")</f>
        <v/>
      </c>
      <c r="K19" s="59" t="str">
        <f>IF(AND(K$5&gt;=WBS_계획!$G$25,K$5&lt;=WBS_계획!$H$25),"■","")</f>
        <v/>
      </c>
      <c r="L19" s="59" t="str">
        <f>IF(AND(L$5&gt;=WBS_계획!$G$25,L$5&lt;=WBS_계획!$H$25),"■","")</f>
        <v/>
      </c>
      <c r="M19" s="59" t="str">
        <f>IF(AND(M$5&gt;=WBS_계획!$G$25,M$5&lt;=WBS_계획!$H$25),"■","")</f>
        <v>■</v>
      </c>
      <c r="N19" s="59" t="str">
        <f>IF(AND(N$5&gt;=WBS_계획!$G$25,N$5&lt;=WBS_계획!$H$25),"■","")</f>
        <v>■</v>
      </c>
      <c r="O19" s="59" t="str">
        <f>IF(AND(O$5&gt;=WBS_계획!$G$25,O$5&lt;=WBS_계획!$H$25),"■","")</f>
        <v/>
      </c>
      <c r="P19" s="59" t="str">
        <f>IF(AND(P$5&gt;=WBS_계획!$G$25,P$5&lt;=WBS_계획!$H$25),"■","")</f>
        <v/>
      </c>
      <c r="Q19" s="59" t="str">
        <f>IF(AND(Q$5&gt;=WBS_계획!$G$25,Q$5&lt;=WBS_계획!$H$25),"■","")</f>
        <v/>
      </c>
      <c r="R19" s="59" t="str">
        <f>IF(AND(R$5&gt;=WBS_계획!$G$25,R$5&lt;=WBS_계획!$H$25),"■","")</f>
        <v/>
      </c>
      <c r="S19" s="59" t="str">
        <f>IF(AND(S$5&gt;=WBS_계획!$G$25,S$5&lt;=WBS_계획!$H$25),"■","")</f>
        <v/>
      </c>
      <c r="T19" s="59" t="str">
        <f>IF(AND(T$5&gt;=WBS_계획!$G$25,T$5&lt;=WBS_계획!$H$25),"■","")</f>
        <v/>
      </c>
      <c r="U19" s="59" t="str">
        <f>IF(AND(U$5&gt;=WBS_계획!$G$25,U$5&lt;=WBS_계획!$H$25),"■","")</f>
        <v/>
      </c>
      <c r="V19" s="59" t="str">
        <f>IF(AND(V$5&gt;=WBS_계획!$G$25,V$5&lt;=WBS_계획!$H$25),"■","")</f>
        <v/>
      </c>
      <c r="W19" s="59" t="str">
        <f>IF(AND(W$5&gt;=WBS_계획!$G$25,W$5&lt;=WBS_계획!$H$25),"■","")</f>
        <v/>
      </c>
      <c r="X19" s="60" t="str">
        <f>IF(AND(X$5&gt;=WBS_계획!$G$25,X$5&lt;=WBS_계획!$H$25),"■","")</f>
        <v/>
      </c>
    </row>
    <row r="20" spans="1:24" ht="27.95" customHeight="1">
      <c r="A20" s="19" t="s">
        <v>157</v>
      </c>
      <c r="B20" s="13" t="s">
        <v>159</v>
      </c>
      <c r="C20" s="25" t="s">
        <v>98</v>
      </c>
      <c r="D20" s="25" t="s">
        <v>22</v>
      </c>
      <c r="E20" s="59" t="str">
        <f>IF(AND(E$5&gt;=WBS_계획!$G$26,E$5&lt;=WBS_계획!$H$26),"■","")</f>
        <v/>
      </c>
      <c r="F20" s="59" t="str">
        <f>IF(AND(F$5&gt;=WBS_계획!$G$26,F$5&lt;=WBS_계획!$H$26),"■","")</f>
        <v/>
      </c>
      <c r="G20" s="59" t="str">
        <f>IF(AND(G$5&gt;=WBS_계획!$G$26,G$5&lt;=WBS_계획!$H$26),"■","")</f>
        <v/>
      </c>
      <c r="H20" s="59" t="str">
        <f>IF(AND(H$5&gt;=WBS_계획!$G$26,H$5&lt;=WBS_계획!$H$26),"■","")</f>
        <v/>
      </c>
      <c r="I20" s="59" t="str">
        <f>IF(AND(I$5&gt;=WBS_계획!$G$26,I$5&lt;=WBS_계획!$H$26),"■","")</f>
        <v/>
      </c>
      <c r="J20" s="59" t="str">
        <f>IF(AND(J$5&gt;=WBS_계획!$G$26,J$5&lt;=WBS_계획!$H$26),"■","")</f>
        <v/>
      </c>
      <c r="K20" s="59" t="str">
        <f>IF(AND(K$5&gt;=WBS_계획!$G$26,K$5&lt;=WBS_계획!$H$26),"■","")</f>
        <v/>
      </c>
      <c r="L20" s="59" t="str">
        <f>IF(AND(L$5&gt;=WBS_계획!$G$26,L$5&lt;=WBS_계획!$H$26),"■","")</f>
        <v/>
      </c>
      <c r="M20" s="59" t="str">
        <f>IF(AND(M$5&gt;=WBS_계획!$G$26,M$5&lt;=WBS_계획!$H$26),"■","")</f>
        <v/>
      </c>
      <c r="N20" s="59" t="str">
        <f>IF(AND(N$5&gt;=WBS_계획!$G$26,N$5&lt;=WBS_계획!$H$26),"■","")</f>
        <v>■</v>
      </c>
      <c r="O20" s="59" t="str">
        <f>IF(AND(O$5&gt;=WBS_계획!$G$26,O$5&lt;=WBS_계획!$H$26),"■","")</f>
        <v>■</v>
      </c>
      <c r="P20" s="59" t="str">
        <f>IF(AND(P$5&gt;=WBS_계획!$G$26,P$5&lt;=WBS_계획!$H$26),"■","")</f>
        <v/>
      </c>
      <c r="Q20" s="59" t="str">
        <f>IF(AND(Q$5&gt;=WBS_계획!$G$26,Q$5&lt;=WBS_계획!$H$26),"■","")</f>
        <v/>
      </c>
      <c r="R20" s="59" t="str">
        <f>IF(AND(R$5&gt;=WBS_계획!$G$26,R$5&lt;=WBS_계획!$H$26),"■","")</f>
        <v/>
      </c>
      <c r="S20" s="59" t="str">
        <f>IF(AND(S$5&gt;=WBS_계획!$G$26,S$5&lt;=WBS_계획!$H$26),"■","")</f>
        <v/>
      </c>
      <c r="T20" s="59" t="str">
        <f>IF(AND(T$5&gt;=WBS_계획!$G$26,T$5&lt;=WBS_계획!$H$26),"■","")</f>
        <v/>
      </c>
      <c r="U20" s="59" t="str">
        <f>IF(AND(U$5&gt;=WBS_계획!$G$26,U$5&lt;=WBS_계획!$H$26),"■","")</f>
        <v/>
      </c>
      <c r="V20" s="59" t="str">
        <f>IF(AND(V$5&gt;=WBS_계획!$G$26,V$5&lt;=WBS_계획!$H$26),"■","")</f>
        <v/>
      </c>
      <c r="W20" s="59" t="str">
        <f>IF(AND(W$5&gt;=WBS_계획!$G$26,W$5&lt;=WBS_계획!$H$26),"■","")</f>
        <v/>
      </c>
      <c r="X20" s="60" t="str">
        <f>IF(AND(X$5&gt;=WBS_계획!$G$26,X$5&lt;=WBS_계획!$H$26),"■","")</f>
        <v/>
      </c>
    </row>
    <row r="21" spans="1:24" ht="27.95" customHeight="1">
      <c r="A21" s="19" t="s">
        <v>162</v>
      </c>
      <c r="B21" s="13" t="s">
        <v>164</v>
      </c>
      <c r="C21" s="25" t="s">
        <v>98</v>
      </c>
      <c r="D21" s="25" t="s">
        <v>22</v>
      </c>
      <c r="E21" s="59" t="str">
        <f>IF(AND(E$5&gt;=WBS_계획!$G$27,E$5&lt;=WBS_계획!$H$27),"■","")</f>
        <v/>
      </c>
      <c r="F21" s="59" t="str">
        <f>IF(AND(F$5&gt;=WBS_계획!$G$27,F$5&lt;=WBS_계획!$H$27),"■","")</f>
        <v/>
      </c>
      <c r="G21" s="59" t="str">
        <f>IF(AND(G$5&gt;=WBS_계획!$G$27,G$5&lt;=WBS_계획!$H$27),"■","")</f>
        <v/>
      </c>
      <c r="H21" s="59" t="str">
        <f>IF(AND(H$5&gt;=WBS_계획!$G$27,H$5&lt;=WBS_계획!$H$27),"■","")</f>
        <v/>
      </c>
      <c r="I21" s="59" t="str">
        <f>IF(AND(I$5&gt;=WBS_계획!$G$27,I$5&lt;=WBS_계획!$H$27),"■","")</f>
        <v/>
      </c>
      <c r="J21" s="59" t="str">
        <f>IF(AND(J$5&gt;=WBS_계획!$G$27,J$5&lt;=WBS_계획!$H$27),"■","")</f>
        <v/>
      </c>
      <c r="K21" s="59" t="str">
        <f>IF(AND(K$5&gt;=WBS_계획!$G$27,K$5&lt;=WBS_계획!$H$27),"■","")</f>
        <v/>
      </c>
      <c r="L21" s="59" t="str">
        <f>IF(AND(L$5&gt;=WBS_계획!$G$27,L$5&lt;=WBS_계획!$H$27),"■","")</f>
        <v/>
      </c>
      <c r="M21" s="59" t="str">
        <f>IF(AND(M$5&gt;=WBS_계획!$G$27,M$5&lt;=WBS_계획!$H$27),"■","")</f>
        <v/>
      </c>
      <c r="N21" s="59" t="str">
        <f>IF(AND(N$5&gt;=WBS_계획!$G$27,N$5&lt;=WBS_계획!$H$27),"■","")</f>
        <v/>
      </c>
      <c r="O21" s="59" t="str">
        <f>IF(AND(O$5&gt;=WBS_계획!$G$27,O$5&lt;=WBS_계획!$H$27),"■","")</f>
        <v>■</v>
      </c>
      <c r="P21" s="59" t="str">
        <f>IF(AND(P$5&gt;=WBS_계획!$G$27,P$5&lt;=WBS_계획!$H$27),"■","")</f>
        <v>■</v>
      </c>
      <c r="Q21" s="59" t="str">
        <f>IF(AND(Q$5&gt;=WBS_계획!$G$27,Q$5&lt;=WBS_계획!$H$27),"■","")</f>
        <v/>
      </c>
      <c r="R21" s="59" t="str">
        <f>IF(AND(R$5&gt;=WBS_계획!$G$27,R$5&lt;=WBS_계획!$H$27),"■","")</f>
        <v/>
      </c>
      <c r="S21" s="59" t="str">
        <f>IF(AND(S$5&gt;=WBS_계획!$G$27,S$5&lt;=WBS_계획!$H$27),"■","")</f>
        <v/>
      </c>
      <c r="T21" s="59" t="str">
        <f>IF(AND(T$5&gt;=WBS_계획!$G$27,T$5&lt;=WBS_계획!$H$27),"■","")</f>
        <v/>
      </c>
      <c r="U21" s="59" t="str">
        <f>IF(AND(U$5&gt;=WBS_계획!$G$27,U$5&lt;=WBS_계획!$H$27),"■","")</f>
        <v/>
      </c>
      <c r="V21" s="59" t="str">
        <f>IF(AND(V$5&gt;=WBS_계획!$G$27,V$5&lt;=WBS_계획!$H$27),"■","")</f>
        <v/>
      </c>
      <c r="W21" s="59" t="str">
        <f>IF(AND(W$5&gt;=WBS_계획!$G$27,W$5&lt;=WBS_계획!$H$27),"■","")</f>
        <v/>
      </c>
      <c r="X21" s="60" t="str">
        <f>IF(AND(X$5&gt;=WBS_계획!$G$27,X$5&lt;=WBS_계획!$H$27),"■","")</f>
        <v/>
      </c>
    </row>
    <row r="22" spans="1:24" ht="27.95" customHeight="1">
      <c r="A22" s="19" t="s">
        <v>167</v>
      </c>
      <c r="B22" s="13" t="s">
        <v>169</v>
      </c>
      <c r="C22" s="25" t="s">
        <v>98</v>
      </c>
      <c r="D22" s="25" t="s">
        <v>22</v>
      </c>
      <c r="E22" s="59" t="str">
        <f>IF(AND(E$5&gt;=WBS_계획!$G$28,E$5&lt;=WBS_계획!$H$28),"■","")</f>
        <v/>
      </c>
      <c r="F22" s="59" t="str">
        <f>IF(AND(F$5&gt;=WBS_계획!$G$28,F$5&lt;=WBS_계획!$H$28),"■","")</f>
        <v/>
      </c>
      <c r="G22" s="59" t="str">
        <f>IF(AND(G$5&gt;=WBS_계획!$G$28,G$5&lt;=WBS_계획!$H$28),"■","")</f>
        <v/>
      </c>
      <c r="H22" s="59" t="str">
        <f>IF(AND(H$5&gt;=WBS_계획!$G$28,H$5&lt;=WBS_계획!$H$28),"■","")</f>
        <v/>
      </c>
      <c r="I22" s="59" t="str">
        <f>IF(AND(I$5&gt;=WBS_계획!$G$28,I$5&lt;=WBS_계획!$H$28),"■","")</f>
        <v/>
      </c>
      <c r="J22" s="59" t="str">
        <f>IF(AND(J$5&gt;=WBS_계획!$G$28,J$5&lt;=WBS_계획!$H$28),"■","")</f>
        <v/>
      </c>
      <c r="K22" s="59" t="str">
        <f>IF(AND(K$5&gt;=WBS_계획!$G$28,K$5&lt;=WBS_계획!$H$28),"■","")</f>
        <v/>
      </c>
      <c r="L22" s="59" t="str">
        <f>IF(AND(L$5&gt;=WBS_계획!$G$28,L$5&lt;=WBS_계획!$H$28),"■","")</f>
        <v/>
      </c>
      <c r="M22" s="59" t="str">
        <f>IF(AND(M$5&gt;=WBS_계획!$G$28,M$5&lt;=WBS_계획!$H$28),"■","")</f>
        <v/>
      </c>
      <c r="N22" s="59" t="str">
        <f>IF(AND(N$5&gt;=WBS_계획!$G$28,N$5&lt;=WBS_계획!$H$28),"■","")</f>
        <v/>
      </c>
      <c r="O22" s="59" t="str">
        <f>IF(AND(O$5&gt;=WBS_계획!$G$28,O$5&lt;=WBS_계획!$H$28),"■","")</f>
        <v/>
      </c>
      <c r="P22" s="59" t="str">
        <f>IF(AND(P$5&gt;=WBS_계획!$G$28,P$5&lt;=WBS_계획!$H$28),"■","")</f>
        <v>■</v>
      </c>
      <c r="Q22" s="59" t="str">
        <f>IF(AND(Q$5&gt;=WBS_계획!$G$28,Q$5&lt;=WBS_계획!$H$28),"■","")</f>
        <v>■</v>
      </c>
      <c r="R22" s="59" t="str">
        <f>IF(AND(R$5&gt;=WBS_계획!$G$28,R$5&lt;=WBS_계획!$H$28),"■","")</f>
        <v/>
      </c>
      <c r="S22" s="59" t="str">
        <f>IF(AND(S$5&gt;=WBS_계획!$G$28,S$5&lt;=WBS_계획!$H$28),"■","")</f>
        <v/>
      </c>
      <c r="T22" s="59" t="str">
        <f>IF(AND(T$5&gt;=WBS_계획!$G$28,T$5&lt;=WBS_계획!$H$28),"■","")</f>
        <v/>
      </c>
      <c r="U22" s="59" t="str">
        <f>IF(AND(U$5&gt;=WBS_계획!$G$28,U$5&lt;=WBS_계획!$H$28),"■","")</f>
        <v/>
      </c>
      <c r="V22" s="59" t="str">
        <f>IF(AND(V$5&gt;=WBS_계획!$G$28,V$5&lt;=WBS_계획!$H$28),"■","")</f>
        <v/>
      </c>
      <c r="W22" s="59" t="str">
        <f>IF(AND(W$5&gt;=WBS_계획!$G$28,W$5&lt;=WBS_계획!$H$28),"■","")</f>
        <v/>
      </c>
      <c r="X22" s="60" t="str">
        <f>IF(AND(X$5&gt;=WBS_계획!$G$28,X$5&lt;=WBS_계획!$H$28),"■","")</f>
        <v/>
      </c>
    </row>
    <row r="23" spans="1:24" ht="27.95" customHeight="1">
      <c r="A23" s="19" t="s">
        <v>172</v>
      </c>
      <c r="B23" s="13" t="s">
        <v>173</v>
      </c>
      <c r="C23" s="25" t="s">
        <v>109</v>
      </c>
      <c r="D23" s="25" t="s">
        <v>21</v>
      </c>
      <c r="E23" s="59" t="str">
        <f>IF(AND(E$5&gt;=WBS_계획!$G$29,E$5&lt;=WBS_계획!$H$29),"■","")</f>
        <v/>
      </c>
      <c r="F23" s="59" t="str">
        <f>IF(AND(F$5&gt;=WBS_계획!$G$29,F$5&lt;=WBS_계획!$H$29),"■","")</f>
        <v/>
      </c>
      <c r="G23" s="59" t="str">
        <f>IF(AND(G$5&gt;=WBS_계획!$G$29,G$5&lt;=WBS_계획!$H$29),"■","")</f>
        <v/>
      </c>
      <c r="H23" s="59" t="str">
        <f>IF(AND(H$5&gt;=WBS_계획!$G$29,H$5&lt;=WBS_계획!$H$29),"■","")</f>
        <v/>
      </c>
      <c r="I23" s="59" t="str">
        <f>IF(AND(I$5&gt;=WBS_계획!$G$29,I$5&lt;=WBS_계획!$H$29),"■","")</f>
        <v>■</v>
      </c>
      <c r="J23" s="59" t="str">
        <f>IF(AND(J$5&gt;=WBS_계획!$G$29,J$5&lt;=WBS_계획!$H$29),"■","")</f>
        <v>■</v>
      </c>
      <c r="K23" s="59" t="str">
        <f>IF(AND(K$5&gt;=WBS_계획!$G$29,K$5&lt;=WBS_계획!$H$29),"■","")</f>
        <v>■</v>
      </c>
      <c r="L23" s="59" t="str">
        <f>IF(AND(L$5&gt;=WBS_계획!$G$29,L$5&lt;=WBS_계획!$H$29),"■","")</f>
        <v/>
      </c>
      <c r="M23" s="59" t="str">
        <f>IF(AND(M$5&gt;=WBS_계획!$G$29,M$5&lt;=WBS_계획!$H$29),"■","")</f>
        <v/>
      </c>
      <c r="N23" s="59" t="str">
        <f>IF(AND(N$5&gt;=WBS_계획!$G$29,N$5&lt;=WBS_계획!$H$29),"■","")</f>
        <v/>
      </c>
      <c r="O23" s="59" t="str">
        <f>IF(AND(O$5&gt;=WBS_계획!$G$29,O$5&lt;=WBS_계획!$H$29),"■","")</f>
        <v/>
      </c>
      <c r="P23" s="59" t="str">
        <f>IF(AND(P$5&gt;=WBS_계획!$G$29,P$5&lt;=WBS_계획!$H$29),"■","")</f>
        <v/>
      </c>
      <c r="Q23" s="59" t="str">
        <f>IF(AND(Q$5&gt;=WBS_계획!$G$29,Q$5&lt;=WBS_계획!$H$29),"■","")</f>
        <v/>
      </c>
      <c r="R23" s="59" t="str">
        <f>IF(AND(R$5&gt;=WBS_계획!$G$29,R$5&lt;=WBS_계획!$H$29),"■","")</f>
        <v/>
      </c>
      <c r="S23" s="59" t="str">
        <f>IF(AND(S$5&gt;=WBS_계획!$G$29,S$5&lt;=WBS_계획!$H$29),"■","")</f>
        <v/>
      </c>
      <c r="T23" s="59" t="str">
        <f>IF(AND(T$5&gt;=WBS_계획!$G$29,T$5&lt;=WBS_계획!$H$29),"■","")</f>
        <v/>
      </c>
      <c r="U23" s="59" t="str">
        <f>IF(AND(U$5&gt;=WBS_계획!$G$29,U$5&lt;=WBS_계획!$H$29),"■","")</f>
        <v/>
      </c>
      <c r="V23" s="59" t="str">
        <f>IF(AND(V$5&gt;=WBS_계획!$G$29,V$5&lt;=WBS_계획!$H$29),"■","")</f>
        <v/>
      </c>
      <c r="W23" s="59" t="str">
        <f>IF(AND(W$5&gt;=WBS_계획!$G$29,W$5&lt;=WBS_계획!$H$29),"■","")</f>
        <v/>
      </c>
      <c r="X23" s="60" t="str">
        <f>IF(AND(X$5&gt;=WBS_계획!$G$29,X$5&lt;=WBS_계획!$H$29),"■","")</f>
        <v/>
      </c>
    </row>
    <row r="24" spans="1:24" ht="27.95" customHeight="1">
      <c r="A24" s="19" t="s">
        <v>176</v>
      </c>
      <c r="B24" s="13" t="s">
        <v>177</v>
      </c>
      <c r="C24" s="25" t="s">
        <v>109</v>
      </c>
      <c r="D24" s="25" t="s">
        <v>21</v>
      </c>
      <c r="E24" s="59" t="str">
        <f>IF(AND(E$5&gt;=WBS_계획!$G$30,E$5&lt;=WBS_계획!$H$30),"■","")</f>
        <v/>
      </c>
      <c r="F24" s="59" t="str">
        <f>IF(AND(F$5&gt;=WBS_계획!$G$30,F$5&lt;=WBS_계획!$H$30),"■","")</f>
        <v/>
      </c>
      <c r="G24" s="59" t="str">
        <f>IF(AND(G$5&gt;=WBS_계획!$G$30,G$5&lt;=WBS_계획!$H$30),"■","")</f>
        <v/>
      </c>
      <c r="H24" s="59" t="str">
        <f>IF(AND(H$5&gt;=WBS_계획!$G$30,H$5&lt;=WBS_계획!$H$30),"■","")</f>
        <v/>
      </c>
      <c r="I24" s="59" t="str">
        <f>IF(AND(I$5&gt;=WBS_계획!$G$30,I$5&lt;=WBS_계획!$H$30),"■","")</f>
        <v/>
      </c>
      <c r="J24" s="59" t="str">
        <f>IF(AND(J$5&gt;=WBS_계획!$G$30,J$5&lt;=WBS_계획!$H$30),"■","")</f>
        <v>■</v>
      </c>
      <c r="K24" s="59" t="str">
        <f>IF(AND(K$5&gt;=WBS_계획!$G$30,K$5&lt;=WBS_계획!$H$30),"■","")</f>
        <v>■</v>
      </c>
      <c r="L24" s="59" t="str">
        <f>IF(AND(L$5&gt;=WBS_계획!$G$30,L$5&lt;=WBS_계획!$H$30),"■","")</f>
        <v>■</v>
      </c>
      <c r="M24" s="59" t="str">
        <f>IF(AND(M$5&gt;=WBS_계획!$G$30,M$5&lt;=WBS_계획!$H$30),"■","")</f>
        <v/>
      </c>
      <c r="N24" s="59" t="str">
        <f>IF(AND(N$5&gt;=WBS_계획!$G$30,N$5&lt;=WBS_계획!$H$30),"■","")</f>
        <v/>
      </c>
      <c r="O24" s="59" t="str">
        <f>IF(AND(O$5&gt;=WBS_계획!$G$30,O$5&lt;=WBS_계획!$H$30),"■","")</f>
        <v/>
      </c>
      <c r="P24" s="59" t="str">
        <f>IF(AND(P$5&gt;=WBS_계획!$G$30,P$5&lt;=WBS_계획!$H$30),"■","")</f>
        <v/>
      </c>
      <c r="Q24" s="59" t="str">
        <f>IF(AND(Q$5&gt;=WBS_계획!$G$30,Q$5&lt;=WBS_계획!$H$30),"■","")</f>
        <v/>
      </c>
      <c r="R24" s="59" t="str">
        <f>IF(AND(R$5&gt;=WBS_계획!$G$30,R$5&lt;=WBS_계획!$H$30),"■","")</f>
        <v/>
      </c>
      <c r="S24" s="59" t="str">
        <f>IF(AND(S$5&gt;=WBS_계획!$G$30,S$5&lt;=WBS_계획!$H$30),"■","")</f>
        <v/>
      </c>
      <c r="T24" s="59" t="str">
        <f>IF(AND(T$5&gt;=WBS_계획!$G$30,T$5&lt;=WBS_계획!$H$30),"■","")</f>
        <v/>
      </c>
      <c r="U24" s="59" t="str">
        <f>IF(AND(U$5&gt;=WBS_계획!$G$30,U$5&lt;=WBS_계획!$H$30),"■","")</f>
        <v/>
      </c>
      <c r="V24" s="59" t="str">
        <f>IF(AND(V$5&gt;=WBS_계획!$G$30,V$5&lt;=WBS_계획!$H$30),"■","")</f>
        <v/>
      </c>
      <c r="W24" s="59" t="str">
        <f>IF(AND(W$5&gt;=WBS_계획!$G$30,W$5&lt;=WBS_계획!$H$30),"■","")</f>
        <v/>
      </c>
      <c r="X24" s="60" t="str">
        <f>IF(AND(X$5&gt;=WBS_계획!$G$30,X$5&lt;=WBS_계획!$H$30),"■","")</f>
        <v/>
      </c>
    </row>
    <row r="25" spans="1:24" ht="27.95" customHeight="1">
      <c r="A25" s="19" t="s">
        <v>180</v>
      </c>
      <c r="B25" s="13" t="s">
        <v>182</v>
      </c>
      <c r="C25" s="25" t="s">
        <v>109</v>
      </c>
      <c r="D25" s="25" t="s">
        <v>21</v>
      </c>
      <c r="E25" s="59" t="str">
        <f>IF(AND(E$5&gt;=WBS_계획!$G$31,E$5&lt;=WBS_계획!$H$31),"■","")</f>
        <v/>
      </c>
      <c r="F25" s="59" t="str">
        <f>IF(AND(F$5&gt;=WBS_계획!$G$31,F$5&lt;=WBS_계획!$H$31),"■","")</f>
        <v/>
      </c>
      <c r="G25" s="59" t="str">
        <f>IF(AND(G$5&gt;=WBS_계획!$G$31,G$5&lt;=WBS_계획!$H$31),"■","")</f>
        <v/>
      </c>
      <c r="H25" s="59" t="str">
        <f>IF(AND(H$5&gt;=WBS_계획!$G$31,H$5&lt;=WBS_계획!$H$31),"■","")</f>
        <v/>
      </c>
      <c r="I25" s="59" t="str">
        <f>IF(AND(I$5&gt;=WBS_계획!$G$31,I$5&lt;=WBS_계획!$H$31),"■","")</f>
        <v/>
      </c>
      <c r="J25" s="59" t="str">
        <f>IF(AND(J$5&gt;=WBS_계획!$G$31,J$5&lt;=WBS_계획!$H$31),"■","")</f>
        <v>■</v>
      </c>
      <c r="K25" s="59" t="str">
        <f>IF(AND(K$5&gt;=WBS_계획!$G$31,K$5&lt;=WBS_계획!$H$31),"■","")</f>
        <v>■</v>
      </c>
      <c r="L25" s="59" t="str">
        <f>IF(AND(L$5&gt;=WBS_계획!$G$31,L$5&lt;=WBS_계획!$H$31),"■","")</f>
        <v>■</v>
      </c>
      <c r="M25" s="59" t="str">
        <f>IF(AND(M$5&gt;=WBS_계획!$G$31,M$5&lt;=WBS_계획!$H$31),"■","")</f>
        <v/>
      </c>
      <c r="N25" s="59" t="str">
        <f>IF(AND(N$5&gt;=WBS_계획!$G$31,N$5&lt;=WBS_계획!$H$31),"■","")</f>
        <v/>
      </c>
      <c r="O25" s="59" t="str">
        <f>IF(AND(O$5&gt;=WBS_계획!$G$31,O$5&lt;=WBS_계획!$H$31),"■","")</f>
        <v/>
      </c>
      <c r="P25" s="59" t="str">
        <f>IF(AND(P$5&gt;=WBS_계획!$G$31,P$5&lt;=WBS_계획!$H$31),"■","")</f>
        <v/>
      </c>
      <c r="Q25" s="59" t="str">
        <f>IF(AND(Q$5&gt;=WBS_계획!$G$31,Q$5&lt;=WBS_계획!$H$31),"■","")</f>
        <v/>
      </c>
      <c r="R25" s="59" t="str">
        <f>IF(AND(R$5&gt;=WBS_계획!$G$31,R$5&lt;=WBS_계획!$H$31),"■","")</f>
        <v/>
      </c>
      <c r="S25" s="59" t="str">
        <f>IF(AND(S$5&gt;=WBS_계획!$G$31,S$5&lt;=WBS_계획!$H$31),"■","")</f>
        <v/>
      </c>
      <c r="T25" s="59" t="str">
        <f>IF(AND(T$5&gt;=WBS_계획!$G$31,T$5&lt;=WBS_계획!$H$31),"■","")</f>
        <v/>
      </c>
      <c r="U25" s="59" t="str">
        <f>IF(AND(U$5&gt;=WBS_계획!$G$31,U$5&lt;=WBS_계획!$H$31),"■","")</f>
        <v/>
      </c>
      <c r="V25" s="59" t="str">
        <f>IF(AND(V$5&gt;=WBS_계획!$G$31,V$5&lt;=WBS_계획!$H$31),"■","")</f>
        <v/>
      </c>
      <c r="W25" s="59" t="str">
        <f>IF(AND(W$5&gt;=WBS_계획!$G$31,W$5&lt;=WBS_계획!$H$31),"■","")</f>
        <v/>
      </c>
      <c r="X25" s="60" t="str">
        <f>IF(AND(X$5&gt;=WBS_계획!$G$31,X$5&lt;=WBS_계획!$H$31),"■","")</f>
        <v/>
      </c>
    </row>
    <row r="26" spans="1:24" ht="27.95" customHeight="1">
      <c r="A26" s="19" t="s">
        <v>185</v>
      </c>
      <c r="B26" s="13" t="s">
        <v>187</v>
      </c>
      <c r="C26" s="25" t="s">
        <v>109</v>
      </c>
      <c r="D26" s="25" t="s">
        <v>22</v>
      </c>
      <c r="E26" s="59" t="str">
        <f>IF(AND(E$5&gt;=WBS_계획!$G$32,E$5&lt;=WBS_계획!$H$32),"■","")</f>
        <v/>
      </c>
      <c r="F26" s="59" t="str">
        <f>IF(AND(F$5&gt;=WBS_계획!$G$32,F$5&lt;=WBS_계획!$H$32),"■","")</f>
        <v/>
      </c>
      <c r="G26" s="59" t="str">
        <f>IF(AND(G$5&gt;=WBS_계획!$G$32,G$5&lt;=WBS_계획!$H$32),"■","")</f>
        <v/>
      </c>
      <c r="H26" s="59" t="str">
        <f>IF(AND(H$5&gt;=WBS_계획!$G$32,H$5&lt;=WBS_계획!$H$32),"■","")</f>
        <v/>
      </c>
      <c r="I26" s="59" t="str">
        <f>IF(AND(I$5&gt;=WBS_계획!$G$32,I$5&lt;=WBS_계획!$H$32),"■","")</f>
        <v/>
      </c>
      <c r="J26" s="59" t="str">
        <f>IF(AND(J$5&gt;=WBS_계획!$G$32,J$5&lt;=WBS_계획!$H$32),"■","")</f>
        <v/>
      </c>
      <c r="K26" s="59" t="str">
        <f>IF(AND(K$5&gt;=WBS_계획!$G$32,K$5&lt;=WBS_계획!$H$32),"■","")</f>
        <v/>
      </c>
      <c r="L26" s="59" t="str">
        <f>IF(AND(L$5&gt;=WBS_계획!$G$32,L$5&lt;=WBS_계획!$H$32),"■","")</f>
        <v>■</v>
      </c>
      <c r="M26" s="59" t="str">
        <f>IF(AND(M$5&gt;=WBS_계획!$G$32,M$5&lt;=WBS_계획!$H$32),"■","")</f>
        <v>■</v>
      </c>
      <c r="N26" s="59" t="str">
        <f>IF(AND(N$5&gt;=WBS_계획!$G$32,N$5&lt;=WBS_계획!$H$32),"■","")</f>
        <v>■</v>
      </c>
      <c r="O26" s="59" t="str">
        <f>IF(AND(O$5&gt;=WBS_계획!$G$32,O$5&lt;=WBS_계획!$H$32),"■","")</f>
        <v/>
      </c>
      <c r="P26" s="59" t="str">
        <f>IF(AND(P$5&gt;=WBS_계획!$G$32,P$5&lt;=WBS_계획!$H$32),"■","")</f>
        <v/>
      </c>
      <c r="Q26" s="59" t="str">
        <f>IF(AND(Q$5&gt;=WBS_계획!$G$32,Q$5&lt;=WBS_계획!$H$32),"■","")</f>
        <v/>
      </c>
      <c r="R26" s="59" t="str">
        <f>IF(AND(R$5&gt;=WBS_계획!$G$32,R$5&lt;=WBS_계획!$H$32),"■","")</f>
        <v/>
      </c>
      <c r="S26" s="59" t="str">
        <f>IF(AND(S$5&gt;=WBS_계획!$G$32,S$5&lt;=WBS_계획!$H$32),"■","")</f>
        <v/>
      </c>
      <c r="T26" s="59" t="str">
        <f>IF(AND(T$5&gt;=WBS_계획!$G$32,T$5&lt;=WBS_계획!$H$32),"■","")</f>
        <v/>
      </c>
      <c r="U26" s="59" t="str">
        <f>IF(AND(U$5&gt;=WBS_계획!$G$32,U$5&lt;=WBS_계획!$H$32),"■","")</f>
        <v/>
      </c>
      <c r="V26" s="59" t="str">
        <f>IF(AND(V$5&gt;=WBS_계획!$G$32,V$5&lt;=WBS_계획!$H$32),"■","")</f>
        <v/>
      </c>
      <c r="W26" s="59" t="str">
        <f>IF(AND(W$5&gt;=WBS_계획!$G$32,W$5&lt;=WBS_계획!$H$32),"■","")</f>
        <v/>
      </c>
      <c r="X26" s="60" t="str">
        <f>IF(AND(X$5&gt;=WBS_계획!$G$32,X$5&lt;=WBS_계획!$H$32),"■","")</f>
        <v/>
      </c>
    </row>
    <row r="27" spans="1:24" ht="27.95" customHeight="1">
      <c r="A27" s="19" t="s">
        <v>190</v>
      </c>
      <c r="B27" s="13" t="s">
        <v>192</v>
      </c>
      <c r="C27" s="25" t="s">
        <v>109</v>
      </c>
      <c r="D27" s="25" t="s">
        <v>22</v>
      </c>
      <c r="E27" s="59" t="str">
        <f>IF(AND(E$5&gt;=WBS_계획!$G$33,E$5&lt;=WBS_계획!$H$33),"■","")</f>
        <v/>
      </c>
      <c r="F27" s="59" t="str">
        <f>IF(AND(F$5&gt;=WBS_계획!$G$33,F$5&lt;=WBS_계획!$H$33),"■","")</f>
        <v/>
      </c>
      <c r="G27" s="59" t="str">
        <f>IF(AND(G$5&gt;=WBS_계획!$G$33,G$5&lt;=WBS_계획!$H$33),"■","")</f>
        <v/>
      </c>
      <c r="H27" s="59" t="str">
        <f>IF(AND(H$5&gt;=WBS_계획!$G$33,H$5&lt;=WBS_계획!$H$33),"■","")</f>
        <v/>
      </c>
      <c r="I27" s="59" t="str">
        <f>IF(AND(I$5&gt;=WBS_계획!$G$33,I$5&lt;=WBS_계획!$H$33),"■","")</f>
        <v/>
      </c>
      <c r="J27" s="59" t="str">
        <f>IF(AND(J$5&gt;=WBS_계획!$G$33,J$5&lt;=WBS_계획!$H$33),"■","")</f>
        <v/>
      </c>
      <c r="K27" s="59" t="str">
        <f>IF(AND(K$5&gt;=WBS_계획!$G$33,K$5&lt;=WBS_계획!$H$33),"■","")</f>
        <v/>
      </c>
      <c r="L27" s="59" t="str">
        <f>IF(AND(L$5&gt;=WBS_계획!$G$33,L$5&lt;=WBS_계획!$H$33),"■","")</f>
        <v/>
      </c>
      <c r="M27" s="59" t="str">
        <f>IF(AND(M$5&gt;=WBS_계획!$G$33,M$5&lt;=WBS_계획!$H$33),"■","")</f>
        <v/>
      </c>
      <c r="N27" s="59" t="str">
        <f>IF(AND(N$5&gt;=WBS_계획!$G$33,N$5&lt;=WBS_계획!$H$33),"■","")</f>
        <v>■</v>
      </c>
      <c r="O27" s="59" t="str">
        <f>IF(AND(O$5&gt;=WBS_계획!$G$33,O$5&lt;=WBS_계획!$H$33),"■","")</f>
        <v>■</v>
      </c>
      <c r="P27" s="59" t="str">
        <f>IF(AND(P$5&gt;=WBS_계획!$G$33,P$5&lt;=WBS_계획!$H$33),"■","")</f>
        <v/>
      </c>
      <c r="Q27" s="59" t="str">
        <f>IF(AND(Q$5&gt;=WBS_계획!$G$33,Q$5&lt;=WBS_계획!$H$33),"■","")</f>
        <v/>
      </c>
      <c r="R27" s="59" t="str">
        <f>IF(AND(R$5&gt;=WBS_계획!$G$33,R$5&lt;=WBS_계획!$H$33),"■","")</f>
        <v/>
      </c>
      <c r="S27" s="59" t="str">
        <f>IF(AND(S$5&gt;=WBS_계획!$G$33,S$5&lt;=WBS_계획!$H$33),"■","")</f>
        <v/>
      </c>
      <c r="T27" s="59" t="str">
        <f>IF(AND(T$5&gt;=WBS_계획!$G$33,T$5&lt;=WBS_계획!$H$33),"■","")</f>
        <v/>
      </c>
      <c r="U27" s="59" t="str">
        <f>IF(AND(U$5&gt;=WBS_계획!$G$33,U$5&lt;=WBS_계획!$H$33),"■","")</f>
        <v/>
      </c>
      <c r="V27" s="59" t="str">
        <f>IF(AND(V$5&gt;=WBS_계획!$G$33,V$5&lt;=WBS_계획!$H$33),"■","")</f>
        <v/>
      </c>
      <c r="W27" s="59" t="str">
        <f>IF(AND(W$5&gt;=WBS_계획!$G$33,W$5&lt;=WBS_계획!$H$33),"■","")</f>
        <v/>
      </c>
      <c r="X27" s="60" t="str">
        <f>IF(AND(X$5&gt;=WBS_계획!$G$33,X$5&lt;=WBS_계획!$H$33),"■","")</f>
        <v/>
      </c>
    </row>
    <row r="28" spans="1:24" ht="27.95" customHeight="1">
      <c r="A28" s="19" t="s">
        <v>201</v>
      </c>
      <c r="B28" s="13" t="s">
        <v>203</v>
      </c>
      <c r="C28" s="25" t="s">
        <v>199</v>
      </c>
      <c r="D28" s="25" t="s">
        <v>22</v>
      </c>
      <c r="E28" s="59" t="str">
        <f>IF(AND(E$5&gt;=WBS_계획!$G$35,E$5&lt;=WBS_계획!$H$35),"■","")</f>
        <v/>
      </c>
      <c r="F28" s="59" t="str">
        <f>IF(AND(F$5&gt;=WBS_계획!$G$35,F$5&lt;=WBS_계획!$H$35),"■","")</f>
        <v/>
      </c>
      <c r="G28" s="59" t="str">
        <f>IF(AND(G$5&gt;=WBS_계획!$G$35,G$5&lt;=WBS_계획!$H$35),"■","")</f>
        <v/>
      </c>
      <c r="H28" s="59" t="str">
        <f>IF(AND(H$5&gt;=WBS_계획!$G$35,H$5&lt;=WBS_계획!$H$35),"■","")</f>
        <v/>
      </c>
      <c r="I28" s="59" t="str">
        <f>IF(AND(I$5&gt;=WBS_계획!$G$35,I$5&lt;=WBS_계획!$H$35),"■","")</f>
        <v/>
      </c>
      <c r="J28" s="59" t="str">
        <f>IF(AND(J$5&gt;=WBS_계획!$G$35,J$5&lt;=WBS_계획!$H$35),"■","")</f>
        <v/>
      </c>
      <c r="K28" s="59" t="str">
        <f>IF(AND(K$5&gt;=WBS_계획!$G$35,K$5&lt;=WBS_계획!$H$35),"■","")</f>
        <v/>
      </c>
      <c r="L28" s="59" t="str">
        <f>IF(AND(L$5&gt;=WBS_계획!$G$35,L$5&lt;=WBS_계획!$H$35),"■","")</f>
        <v>■</v>
      </c>
      <c r="M28" s="59" t="str">
        <f>IF(AND(M$5&gt;=WBS_계획!$G$35,M$5&lt;=WBS_계획!$H$35),"■","")</f>
        <v>■</v>
      </c>
      <c r="N28" s="59" t="str">
        <f>IF(AND(N$5&gt;=WBS_계획!$G$35,N$5&lt;=WBS_계획!$H$35),"■","")</f>
        <v>■</v>
      </c>
      <c r="O28" s="59" t="str">
        <f>IF(AND(O$5&gt;=WBS_계획!$G$35,O$5&lt;=WBS_계획!$H$35),"■","")</f>
        <v>■</v>
      </c>
      <c r="P28" s="59" t="str">
        <f>IF(AND(P$5&gt;=WBS_계획!$G$35,P$5&lt;=WBS_계획!$H$35),"■","")</f>
        <v>■</v>
      </c>
      <c r="Q28" s="59" t="str">
        <f>IF(AND(Q$5&gt;=WBS_계획!$G$35,Q$5&lt;=WBS_계획!$H$35),"■","")</f>
        <v/>
      </c>
      <c r="R28" s="59" t="str">
        <f>IF(AND(R$5&gt;=WBS_계획!$G$35,R$5&lt;=WBS_계획!$H$35),"■","")</f>
        <v/>
      </c>
      <c r="S28" s="59" t="str">
        <f>IF(AND(S$5&gt;=WBS_계획!$G$35,S$5&lt;=WBS_계획!$H$35),"■","")</f>
        <v/>
      </c>
      <c r="T28" s="59" t="str">
        <f>IF(AND(T$5&gt;=WBS_계획!$G$35,T$5&lt;=WBS_계획!$H$35),"■","")</f>
        <v/>
      </c>
      <c r="U28" s="59" t="str">
        <f>IF(AND(U$5&gt;=WBS_계획!$G$35,U$5&lt;=WBS_계획!$H$35),"■","")</f>
        <v/>
      </c>
      <c r="V28" s="59" t="str">
        <f>IF(AND(V$5&gt;=WBS_계획!$G$35,V$5&lt;=WBS_계획!$H$35),"■","")</f>
        <v/>
      </c>
      <c r="W28" s="59" t="str">
        <f>IF(AND(W$5&gt;=WBS_계획!$G$35,W$5&lt;=WBS_계획!$H$35),"■","")</f>
        <v/>
      </c>
      <c r="X28" s="60" t="str">
        <f>IF(AND(X$5&gt;=WBS_계획!$G$35,X$5&lt;=WBS_계획!$H$35),"■","")</f>
        <v/>
      </c>
    </row>
    <row r="29" spans="1:24" ht="27.95" customHeight="1">
      <c r="A29" s="19" t="s">
        <v>207</v>
      </c>
      <c r="B29" s="13" t="s">
        <v>209</v>
      </c>
      <c r="C29" s="25" t="s">
        <v>199</v>
      </c>
      <c r="D29" s="25" t="s">
        <v>22</v>
      </c>
      <c r="E29" s="59" t="str">
        <f>IF(AND(E$5&gt;=WBS_계획!$G$36,E$5&lt;=WBS_계획!$H$36),"■","")</f>
        <v/>
      </c>
      <c r="F29" s="59" t="str">
        <f>IF(AND(F$5&gt;=WBS_계획!$G$36,F$5&lt;=WBS_계획!$H$36),"■","")</f>
        <v/>
      </c>
      <c r="G29" s="59" t="str">
        <f>IF(AND(G$5&gt;=WBS_계획!$G$36,G$5&lt;=WBS_계획!$H$36),"■","")</f>
        <v/>
      </c>
      <c r="H29" s="59" t="str">
        <f>IF(AND(H$5&gt;=WBS_계획!$G$36,H$5&lt;=WBS_계획!$H$36),"■","")</f>
        <v/>
      </c>
      <c r="I29" s="59" t="str">
        <f>IF(AND(I$5&gt;=WBS_계획!$G$36,I$5&lt;=WBS_계획!$H$36),"■","")</f>
        <v/>
      </c>
      <c r="J29" s="59" t="str">
        <f>IF(AND(J$5&gt;=WBS_계획!$G$36,J$5&lt;=WBS_계획!$H$36),"■","")</f>
        <v/>
      </c>
      <c r="K29" s="59" t="str">
        <f>IF(AND(K$5&gt;=WBS_계획!$G$36,K$5&lt;=WBS_계획!$H$36),"■","")</f>
        <v/>
      </c>
      <c r="L29" s="59" t="str">
        <f>IF(AND(L$5&gt;=WBS_계획!$G$36,L$5&lt;=WBS_계획!$H$36),"■","")</f>
        <v/>
      </c>
      <c r="M29" s="59" t="str">
        <f>IF(AND(M$5&gt;=WBS_계획!$G$36,M$5&lt;=WBS_계획!$H$36),"■","")</f>
        <v/>
      </c>
      <c r="N29" s="59" t="str">
        <f>IF(AND(N$5&gt;=WBS_계획!$G$36,N$5&lt;=WBS_계획!$H$36),"■","")</f>
        <v/>
      </c>
      <c r="O29" s="59" t="str">
        <f>IF(AND(O$5&gt;=WBS_계획!$G$36,O$5&lt;=WBS_계획!$H$36),"■","")</f>
        <v>■</v>
      </c>
      <c r="P29" s="59" t="str">
        <f>IF(AND(P$5&gt;=WBS_계획!$G$36,P$5&lt;=WBS_계획!$H$36),"■","")</f>
        <v>■</v>
      </c>
      <c r="Q29" s="59" t="str">
        <f>IF(AND(Q$5&gt;=WBS_계획!$G$36,Q$5&lt;=WBS_계획!$H$36),"■","")</f>
        <v>■</v>
      </c>
      <c r="R29" s="59" t="str">
        <f>IF(AND(R$5&gt;=WBS_계획!$G$36,R$5&lt;=WBS_계획!$H$36),"■","")</f>
        <v>■</v>
      </c>
      <c r="S29" s="59" t="str">
        <f>IF(AND(S$5&gt;=WBS_계획!$G$36,S$5&lt;=WBS_계획!$H$36),"■","")</f>
        <v/>
      </c>
      <c r="T29" s="59" t="str">
        <f>IF(AND(T$5&gt;=WBS_계획!$G$36,T$5&lt;=WBS_계획!$H$36),"■","")</f>
        <v/>
      </c>
      <c r="U29" s="59" t="str">
        <f>IF(AND(U$5&gt;=WBS_계획!$G$36,U$5&lt;=WBS_계획!$H$36),"■","")</f>
        <v/>
      </c>
      <c r="V29" s="59" t="str">
        <f>IF(AND(V$5&gt;=WBS_계획!$G$36,V$5&lt;=WBS_계획!$H$36),"■","")</f>
        <v/>
      </c>
      <c r="W29" s="59" t="str">
        <f>IF(AND(W$5&gt;=WBS_계획!$G$36,W$5&lt;=WBS_계획!$H$36),"■","")</f>
        <v/>
      </c>
      <c r="X29" s="60" t="str">
        <f>IF(AND(X$5&gt;=WBS_계획!$G$36,X$5&lt;=WBS_계획!$H$36),"■","")</f>
        <v/>
      </c>
    </row>
    <row r="30" spans="1:24" ht="27.95" customHeight="1">
      <c r="A30" s="19" t="s">
        <v>213</v>
      </c>
      <c r="B30" s="13" t="s">
        <v>215</v>
      </c>
      <c r="C30" s="25" t="s">
        <v>199</v>
      </c>
      <c r="D30" s="25" t="s">
        <v>22</v>
      </c>
      <c r="E30" s="59" t="str">
        <f>IF(AND(E$5&gt;=WBS_계획!$G$37,E$5&lt;=WBS_계획!$H$37),"■","")</f>
        <v/>
      </c>
      <c r="F30" s="59" t="str">
        <f>IF(AND(F$5&gt;=WBS_계획!$G$37,F$5&lt;=WBS_계획!$H$37),"■","")</f>
        <v/>
      </c>
      <c r="G30" s="59" t="str">
        <f>IF(AND(G$5&gt;=WBS_계획!$G$37,G$5&lt;=WBS_계획!$H$37),"■","")</f>
        <v/>
      </c>
      <c r="H30" s="59" t="str">
        <f>IF(AND(H$5&gt;=WBS_계획!$G$37,H$5&lt;=WBS_계획!$H$37),"■","")</f>
        <v/>
      </c>
      <c r="I30" s="59" t="str">
        <f>IF(AND(I$5&gt;=WBS_계획!$G$37,I$5&lt;=WBS_계획!$H$37),"■","")</f>
        <v/>
      </c>
      <c r="J30" s="59" t="str">
        <f>IF(AND(J$5&gt;=WBS_계획!$G$37,J$5&lt;=WBS_계획!$H$37),"■","")</f>
        <v/>
      </c>
      <c r="K30" s="59" t="str">
        <f>IF(AND(K$5&gt;=WBS_계획!$G$37,K$5&lt;=WBS_계획!$H$37),"■","")</f>
        <v/>
      </c>
      <c r="L30" s="59" t="str">
        <f>IF(AND(L$5&gt;=WBS_계획!$G$37,L$5&lt;=WBS_계획!$H$37),"■","")</f>
        <v/>
      </c>
      <c r="M30" s="59" t="str">
        <f>IF(AND(M$5&gt;=WBS_계획!$G$37,M$5&lt;=WBS_계획!$H$37),"■","")</f>
        <v/>
      </c>
      <c r="N30" s="59" t="str">
        <f>IF(AND(N$5&gt;=WBS_계획!$G$37,N$5&lt;=WBS_계획!$H$37),"■","")</f>
        <v/>
      </c>
      <c r="O30" s="59" t="str">
        <f>IF(AND(O$5&gt;=WBS_계획!$G$37,O$5&lt;=WBS_계획!$H$37),"■","")</f>
        <v/>
      </c>
      <c r="P30" s="59" t="str">
        <f>IF(AND(P$5&gt;=WBS_계획!$G$37,P$5&lt;=WBS_계획!$H$37),"■","")</f>
        <v/>
      </c>
      <c r="Q30" s="59" t="str">
        <f>IF(AND(Q$5&gt;=WBS_계획!$G$37,Q$5&lt;=WBS_계획!$H$37),"■","")</f>
        <v>■</v>
      </c>
      <c r="R30" s="59" t="str">
        <f>IF(AND(R$5&gt;=WBS_계획!$G$37,R$5&lt;=WBS_계획!$H$37),"■","")</f>
        <v>■</v>
      </c>
      <c r="S30" s="59" t="str">
        <f>IF(AND(S$5&gt;=WBS_계획!$G$37,S$5&lt;=WBS_계획!$H$37),"■","")</f>
        <v>■</v>
      </c>
      <c r="T30" s="59" t="str">
        <f>IF(AND(T$5&gt;=WBS_계획!$G$37,T$5&lt;=WBS_계획!$H$37),"■","")</f>
        <v/>
      </c>
      <c r="U30" s="59" t="str">
        <f>IF(AND(U$5&gt;=WBS_계획!$G$37,U$5&lt;=WBS_계획!$H$37),"■","")</f>
        <v/>
      </c>
      <c r="V30" s="59" t="str">
        <f>IF(AND(V$5&gt;=WBS_계획!$G$37,V$5&lt;=WBS_계획!$H$37),"■","")</f>
        <v/>
      </c>
      <c r="W30" s="59" t="str">
        <f>IF(AND(W$5&gt;=WBS_계획!$G$37,W$5&lt;=WBS_계획!$H$37),"■","")</f>
        <v/>
      </c>
      <c r="X30" s="60" t="str">
        <f>IF(AND(X$5&gt;=WBS_계획!$G$37,X$5&lt;=WBS_계획!$H$37),"■","")</f>
        <v/>
      </c>
    </row>
    <row r="31" spans="1:24" ht="27.95" customHeight="1">
      <c r="A31" s="19" t="s">
        <v>225</v>
      </c>
      <c r="B31" s="13" t="s">
        <v>227</v>
      </c>
      <c r="C31" s="25" t="s">
        <v>199</v>
      </c>
      <c r="D31" s="25" t="s">
        <v>22</v>
      </c>
      <c r="E31" s="59" t="str">
        <f>IF(AND(E$5&gt;=WBS_계획!$G$39,E$5&lt;=WBS_계획!$H$39),"■","")</f>
        <v/>
      </c>
      <c r="F31" s="59" t="str">
        <f>IF(AND(F$5&gt;=WBS_계획!$G$39,F$5&lt;=WBS_계획!$H$39),"■","")</f>
        <v/>
      </c>
      <c r="G31" s="59" t="str">
        <f>IF(AND(G$5&gt;=WBS_계획!$G$39,G$5&lt;=WBS_계획!$H$39),"■","")</f>
        <v/>
      </c>
      <c r="H31" s="59" t="str">
        <f>IF(AND(H$5&gt;=WBS_계획!$G$39,H$5&lt;=WBS_계획!$H$39),"■","")</f>
        <v/>
      </c>
      <c r="I31" s="59" t="str">
        <f>IF(AND(I$5&gt;=WBS_계획!$G$39,I$5&lt;=WBS_계획!$H$39),"■","")</f>
        <v/>
      </c>
      <c r="J31" s="59" t="str">
        <f>IF(AND(J$5&gt;=WBS_계획!$G$39,J$5&lt;=WBS_계획!$H$39),"■","")</f>
        <v/>
      </c>
      <c r="K31" s="59" t="str">
        <f>IF(AND(K$5&gt;=WBS_계획!$G$39,K$5&lt;=WBS_계획!$H$39),"■","")</f>
        <v/>
      </c>
      <c r="L31" s="59" t="str">
        <f>IF(AND(L$5&gt;=WBS_계획!$G$39,L$5&lt;=WBS_계획!$H$39),"■","")</f>
        <v/>
      </c>
      <c r="M31" s="59" t="str">
        <f>IF(AND(M$5&gt;=WBS_계획!$G$39,M$5&lt;=WBS_계획!$H$39),"■","")</f>
        <v/>
      </c>
      <c r="N31" s="59" t="str">
        <f>IF(AND(N$5&gt;=WBS_계획!$G$39,N$5&lt;=WBS_계획!$H$39),"■","")</f>
        <v/>
      </c>
      <c r="O31" s="59" t="str">
        <f>IF(AND(O$5&gt;=WBS_계획!$G$39,O$5&lt;=WBS_계획!$H$39),"■","")</f>
        <v/>
      </c>
      <c r="P31" s="59" t="str">
        <f>IF(AND(P$5&gt;=WBS_계획!$G$39,P$5&lt;=WBS_계획!$H$39),"■","")</f>
        <v/>
      </c>
      <c r="Q31" s="59" t="str">
        <f>IF(AND(Q$5&gt;=WBS_계획!$G$39,Q$5&lt;=WBS_계획!$H$39),"■","")</f>
        <v>■</v>
      </c>
      <c r="R31" s="59" t="str">
        <f>IF(AND(R$5&gt;=WBS_계획!$G$39,R$5&lt;=WBS_계획!$H$39),"■","")</f>
        <v>■</v>
      </c>
      <c r="S31" s="59" t="str">
        <f>IF(AND(S$5&gt;=WBS_계획!$G$39,S$5&lt;=WBS_계획!$H$39),"■","")</f>
        <v>■</v>
      </c>
      <c r="T31" s="59" t="str">
        <f>IF(AND(T$5&gt;=WBS_계획!$G$39,T$5&lt;=WBS_계획!$H$39),"■","")</f>
        <v/>
      </c>
      <c r="U31" s="59" t="str">
        <f>IF(AND(U$5&gt;=WBS_계획!$G$39,U$5&lt;=WBS_계획!$H$39),"■","")</f>
        <v/>
      </c>
      <c r="V31" s="59" t="str">
        <f>IF(AND(V$5&gt;=WBS_계획!$G$39,V$5&lt;=WBS_계획!$H$39),"■","")</f>
        <v/>
      </c>
      <c r="W31" s="59" t="str">
        <f>IF(AND(W$5&gt;=WBS_계획!$G$39,W$5&lt;=WBS_계획!$H$39),"■","")</f>
        <v/>
      </c>
      <c r="X31" s="60" t="str">
        <f>IF(AND(X$5&gt;=WBS_계획!$G$39,X$5&lt;=WBS_계획!$H$39),"■","")</f>
        <v/>
      </c>
    </row>
    <row r="32" spans="1:24" ht="27.95" customHeight="1">
      <c r="A32" s="19" t="s">
        <v>231</v>
      </c>
      <c r="B32" s="13" t="s">
        <v>233</v>
      </c>
      <c r="C32" s="25" t="s">
        <v>199</v>
      </c>
      <c r="D32" s="25" t="s">
        <v>22</v>
      </c>
      <c r="E32" s="59" t="str">
        <f>IF(AND(E$5&gt;=WBS_계획!$G$40,E$5&lt;=WBS_계획!$H$40),"■","")</f>
        <v/>
      </c>
      <c r="F32" s="59" t="str">
        <f>IF(AND(F$5&gt;=WBS_계획!$G$40,F$5&lt;=WBS_계획!$H$40),"■","")</f>
        <v/>
      </c>
      <c r="G32" s="59" t="str">
        <f>IF(AND(G$5&gt;=WBS_계획!$G$40,G$5&lt;=WBS_계획!$H$40),"■","")</f>
        <v/>
      </c>
      <c r="H32" s="59" t="str">
        <f>IF(AND(H$5&gt;=WBS_계획!$G$40,H$5&lt;=WBS_계획!$H$40),"■","")</f>
        <v/>
      </c>
      <c r="I32" s="59" t="str">
        <f>IF(AND(I$5&gt;=WBS_계획!$G$40,I$5&lt;=WBS_계획!$H$40),"■","")</f>
        <v/>
      </c>
      <c r="J32" s="59" t="str">
        <f>IF(AND(J$5&gt;=WBS_계획!$G$40,J$5&lt;=WBS_계획!$H$40),"■","")</f>
        <v/>
      </c>
      <c r="K32" s="59" t="str">
        <f>IF(AND(K$5&gt;=WBS_계획!$G$40,K$5&lt;=WBS_계획!$H$40),"■","")</f>
        <v/>
      </c>
      <c r="L32" s="59" t="str">
        <f>IF(AND(L$5&gt;=WBS_계획!$G$40,L$5&lt;=WBS_계획!$H$40),"■","")</f>
        <v/>
      </c>
      <c r="M32" s="59" t="str">
        <f>IF(AND(M$5&gt;=WBS_계획!$G$40,M$5&lt;=WBS_계획!$H$40),"■","")</f>
        <v/>
      </c>
      <c r="N32" s="59" t="str">
        <f>IF(AND(N$5&gt;=WBS_계획!$G$40,N$5&lt;=WBS_계획!$H$40),"■","")</f>
        <v/>
      </c>
      <c r="O32" s="59" t="str">
        <f>IF(AND(O$5&gt;=WBS_계획!$G$40,O$5&lt;=WBS_계획!$H$40),"■","")</f>
        <v/>
      </c>
      <c r="P32" s="59" t="str">
        <f>IF(AND(P$5&gt;=WBS_계획!$G$40,P$5&lt;=WBS_계획!$H$40),"■","")</f>
        <v/>
      </c>
      <c r="Q32" s="59" t="str">
        <f>IF(AND(Q$5&gt;=WBS_계획!$G$40,Q$5&lt;=WBS_계획!$H$40),"■","")</f>
        <v/>
      </c>
      <c r="R32" s="59" t="str">
        <f>IF(AND(R$5&gt;=WBS_계획!$G$40,R$5&lt;=WBS_계획!$H$40),"■","")</f>
        <v>■</v>
      </c>
      <c r="S32" s="59" t="str">
        <f>IF(AND(S$5&gt;=WBS_계획!$G$40,S$5&lt;=WBS_계획!$H$40),"■","")</f>
        <v>■</v>
      </c>
      <c r="T32" s="59" t="str">
        <f>IF(AND(T$5&gt;=WBS_계획!$G$40,T$5&lt;=WBS_계획!$H$40),"■","")</f>
        <v/>
      </c>
      <c r="U32" s="59" t="str">
        <f>IF(AND(U$5&gt;=WBS_계획!$G$40,U$5&lt;=WBS_계획!$H$40),"■","")</f>
        <v/>
      </c>
      <c r="V32" s="59" t="str">
        <f>IF(AND(V$5&gt;=WBS_계획!$G$40,V$5&lt;=WBS_계획!$H$40),"■","")</f>
        <v/>
      </c>
      <c r="W32" s="59" t="str">
        <f>IF(AND(W$5&gt;=WBS_계획!$G$40,W$5&lt;=WBS_계획!$H$40),"■","")</f>
        <v/>
      </c>
      <c r="X32" s="60" t="str">
        <f>IF(AND(X$5&gt;=WBS_계획!$G$40,X$5&lt;=WBS_계획!$H$40),"■","")</f>
        <v/>
      </c>
    </row>
    <row r="33" spans="1:24" ht="27.95" customHeight="1">
      <c r="A33" s="19" t="s">
        <v>236</v>
      </c>
      <c r="B33" s="13" t="s">
        <v>238</v>
      </c>
      <c r="C33" s="25" t="s">
        <v>109</v>
      </c>
      <c r="D33" s="25" t="s">
        <v>22</v>
      </c>
      <c r="E33" s="59" t="str">
        <f>IF(AND(E$5&gt;=WBS_계획!$G$41,E$5&lt;=WBS_계획!$H$41),"■","")</f>
        <v/>
      </c>
      <c r="F33" s="59" t="str">
        <f>IF(AND(F$5&gt;=WBS_계획!$G$41,F$5&lt;=WBS_계획!$H$41),"■","")</f>
        <v/>
      </c>
      <c r="G33" s="59" t="str">
        <f>IF(AND(G$5&gt;=WBS_계획!$G$41,G$5&lt;=WBS_계획!$H$41),"■","")</f>
        <v/>
      </c>
      <c r="H33" s="59" t="str">
        <f>IF(AND(H$5&gt;=WBS_계획!$G$41,H$5&lt;=WBS_계획!$H$41),"■","")</f>
        <v/>
      </c>
      <c r="I33" s="59" t="str">
        <f>IF(AND(I$5&gt;=WBS_계획!$G$41,I$5&lt;=WBS_계획!$H$41),"■","")</f>
        <v/>
      </c>
      <c r="J33" s="59" t="str">
        <f>IF(AND(J$5&gt;=WBS_계획!$G$41,J$5&lt;=WBS_계획!$H$41),"■","")</f>
        <v/>
      </c>
      <c r="K33" s="59" t="str">
        <f>IF(AND(K$5&gt;=WBS_계획!$G$41,K$5&lt;=WBS_계획!$H$41),"■","")</f>
        <v/>
      </c>
      <c r="L33" s="59" t="str">
        <f>IF(AND(L$5&gt;=WBS_계획!$G$41,L$5&lt;=WBS_계획!$H$41),"■","")</f>
        <v/>
      </c>
      <c r="M33" s="59" t="str">
        <f>IF(AND(M$5&gt;=WBS_계획!$G$41,M$5&lt;=WBS_계획!$H$41),"■","")</f>
        <v/>
      </c>
      <c r="N33" s="59" t="str">
        <f>IF(AND(N$5&gt;=WBS_계획!$G$41,N$5&lt;=WBS_계획!$H$41),"■","")</f>
        <v/>
      </c>
      <c r="O33" s="59" t="str">
        <f>IF(AND(O$5&gt;=WBS_계획!$G$41,O$5&lt;=WBS_계획!$H$41),"■","")</f>
        <v/>
      </c>
      <c r="P33" s="59" t="str">
        <f>IF(AND(P$5&gt;=WBS_계획!$G$41,P$5&lt;=WBS_계획!$H$41),"■","")</f>
        <v>■</v>
      </c>
      <c r="Q33" s="59" t="str">
        <f>IF(AND(Q$5&gt;=WBS_계획!$G$41,Q$5&lt;=WBS_계획!$H$41),"■","")</f>
        <v>■</v>
      </c>
      <c r="R33" s="59" t="str">
        <f>IF(AND(R$5&gt;=WBS_계획!$G$41,R$5&lt;=WBS_계획!$H$41),"■","")</f>
        <v>■</v>
      </c>
      <c r="S33" s="59" t="str">
        <f>IF(AND(S$5&gt;=WBS_계획!$G$41,S$5&lt;=WBS_계획!$H$41),"■","")</f>
        <v>■</v>
      </c>
      <c r="T33" s="59" t="str">
        <f>IF(AND(T$5&gt;=WBS_계획!$G$41,T$5&lt;=WBS_계획!$H$41),"■","")</f>
        <v/>
      </c>
      <c r="U33" s="59" t="str">
        <f>IF(AND(U$5&gt;=WBS_계획!$G$41,U$5&lt;=WBS_계획!$H$41),"■","")</f>
        <v/>
      </c>
      <c r="V33" s="59" t="str">
        <f>IF(AND(V$5&gt;=WBS_계획!$G$41,V$5&lt;=WBS_계획!$H$41),"■","")</f>
        <v/>
      </c>
      <c r="W33" s="59" t="str">
        <f>IF(AND(W$5&gt;=WBS_계획!$G$41,W$5&lt;=WBS_계획!$H$41),"■","")</f>
        <v/>
      </c>
      <c r="X33" s="60" t="str">
        <f>IF(AND(X$5&gt;=WBS_계획!$G$41,X$5&lt;=WBS_계획!$H$41),"■","")</f>
        <v/>
      </c>
    </row>
    <row r="34" spans="1:24" ht="27.95" customHeight="1">
      <c r="A34" s="19" t="s">
        <v>248</v>
      </c>
      <c r="B34" s="13" t="s">
        <v>250</v>
      </c>
      <c r="C34" s="25" t="s">
        <v>87</v>
      </c>
      <c r="D34" s="25" t="s">
        <v>22</v>
      </c>
      <c r="E34" s="59" t="str">
        <f>IF(AND(E$5&gt;=WBS_계획!$G$43,E$5&lt;=WBS_계획!$H$43),"■","")</f>
        <v/>
      </c>
      <c r="F34" s="59" t="str">
        <f>IF(AND(F$5&gt;=WBS_계획!$G$43,F$5&lt;=WBS_계획!$H$43),"■","")</f>
        <v/>
      </c>
      <c r="G34" s="59" t="str">
        <f>IF(AND(G$5&gt;=WBS_계획!$G$43,G$5&lt;=WBS_계획!$H$43),"■","")</f>
        <v/>
      </c>
      <c r="H34" s="59" t="str">
        <f>IF(AND(H$5&gt;=WBS_계획!$G$43,H$5&lt;=WBS_계획!$H$43),"■","")</f>
        <v/>
      </c>
      <c r="I34" s="59" t="str">
        <f>IF(AND(I$5&gt;=WBS_계획!$G$43,I$5&lt;=WBS_계획!$H$43),"■","")</f>
        <v/>
      </c>
      <c r="J34" s="59" t="str">
        <f>IF(AND(J$5&gt;=WBS_계획!$G$43,J$5&lt;=WBS_계획!$H$43),"■","")</f>
        <v/>
      </c>
      <c r="K34" s="59" t="str">
        <f>IF(AND(K$5&gt;=WBS_계획!$G$43,K$5&lt;=WBS_계획!$H$43),"■","")</f>
        <v/>
      </c>
      <c r="L34" s="59" t="str">
        <f>IF(AND(L$5&gt;=WBS_계획!$G$43,L$5&lt;=WBS_계획!$H$43),"■","")</f>
        <v/>
      </c>
      <c r="M34" s="59" t="str">
        <f>IF(AND(M$5&gt;=WBS_계획!$G$43,M$5&lt;=WBS_계획!$H$43),"■","")</f>
        <v/>
      </c>
      <c r="N34" s="59" t="str">
        <f>IF(AND(N$5&gt;=WBS_계획!$G$43,N$5&lt;=WBS_계획!$H$43),"■","")</f>
        <v/>
      </c>
      <c r="O34" s="59" t="str">
        <f>IF(AND(O$5&gt;=WBS_계획!$G$43,O$5&lt;=WBS_계획!$H$43),"■","")</f>
        <v/>
      </c>
      <c r="P34" s="59" t="str">
        <f>IF(AND(P$5&gt;=WBS_계획!$G$43,P$5&lt;=WBS_계획!$H$43),"■","")</f>
        <v/>
      </c>
      <c r="Q34" s="59" t="str">
        <f>IF(AND(Q$5&gt;=WBS_계획!$G$43,Q$5&lt;=WBS_계획!$H$43),"■","")</f>
        <v/>
      </c>
      <c r="R34" s="59" t="str">
        <f>IF(AND(R$5&gt;=WBS_계획!$G$43,R$5&lt;=WBS_계획!$H$43),"■","")</f>
        <v>■</v>
      </c>
      <c r="S34" s="59" t="str">
        <f>IF(AND(S$5&gt;=WBS_계획!$G$43,S$5&lt;=WBS_계획!$H$43),"■","")</f>
        <v>■</v>
      </c>
      <c r="T34" s="59" t="str">
        <f>IF(AND(T$5&gt;=WBS_계획!$G$43,T$5&lt;=WBS_계획!$H$43),"■","")</f>
        <v>■</v>
      </c>
      <c r="U34" s="59" t="str">
        <f>IF(AND(U$5&gt;=WBS_계획!$G$43,U$5&lt;=WBS_계획!$H$43),"■","")</f>
        <v/>
      </c>
      <c r="V34" s="59" t="str">
        <f>IF(AND(V$5&gt;=WBS_계획!$G$43,V$5&lt;=WBS_계획!$H$43),"■","")</f>
        <v/>
      </c>
      <c r="W34" s="59" t="str">
        <f>IF(AND(W$5&gt;=WBS_계획!$G$43,W$5&lt;=WBS_계획!$H$43),"■","")</f>
        <v/>
      </c>
      <c r="X34" s="60" t="str">
        <f>IF(AND(X$5&gt;=WBS_계획!$G$43,X$5&lt;=WBS_계획!$H$43),"■","")</f>
        <v/>
      </c>
    </row>
    <row r="35" spans="1:24" ht="27.95" customHeight="1">
      <c r="A35" s="19" t="s">
        <v>254</v>
      </c>
      <c r="B35" s="13" t="s">
        <v>256</v>
      </c>
      <c r="C35" s="25" t="s">
        <v>98</v>
      </c>
      <c r="D35" s="25" t="s">
        <v>22</v>
      </c>
      <c r="E35" s="59" t="str">
        <f>IF(AND(E$5&gt;=WBS_계획!$G$44,E$5&lt;=WBS_계획!$H$44),"■","")</f>
        <v/>
      </c>
      <c r="F35" s="59" t="str">
        <f>IF(AND(F$5&gt;=WBS_계획!$G$44,F$5&lt;=WBS_계획!$H$44),"■","")</f>
        <v/>
      </c>
      <c r="G35" s="59" t="str">
        <f>IF(AND(G$5&gt;=WBS_계획!$G$44,G$5&lt;=WBS_계획!$H$44),"■","")</f>
        <v/>
      </c>
      <c r="H35" s="59" t="str">
        <f>IF(AND(H$5&gt;=WBS_계획!$G$44,H$5&lt;=WBS_계획!$H$44),"■","")</f>
        <v/>
      </c>
      <c r="I35" s="59" t="str">
        <f>IF(AND(I$5&gt;=WBS_계획!$G$44,I$5&lt;=WBS_계획!$H$44),"■","")</f>
        <v/>
      </c>
      <c r="J35" s="59" t="str">
        <f>IF(AND(J$5&gt;=WBS_계획!$G$44,J$5&lt;=WBS_계획!$H$44),"■","")</f>
        <v/>
      </c>
      <c r="K35" s="59" t="str">
        <f>IF(AND(K$5&gt;=WBS_계획!$G$44,K$5&lt;=WBS_계획!$H$44),"■","")</f>
        <v/>
      </c>
      <c r="L35" s="59" t="str">
        <f>IF(AND(L$5&gt;=WBS_계획!$G$44,L$5&lt;=WBS_계획!$H$44),"■","")</f>
        <v/>
      </c>
      <c r="M35" s="59" t="str">
        <f>IF(AND(M$5&gt;=WBS_계획!$G$44,M$5&lt;=WBS_계획!$H$44),"■","")</f>
        <v/>
      </c>
      <c r="N35" s="59" t="str">
        <f>IF(AND(N$5&gt;=WBS_계획!$G$44,N$5&lt;=WBS_계획!$H$44),"■","")</f>
        <v/>
      </c>
      <c r="O35" s="59" t="str">
        <f>IF(AND(O$5&gt;=WBS_계획!$G$44,O$5&lt;=WBS_계획!$H$44),"■","")</f>
        <v/>
      </c>
      <c r="P35" s="59" t="str">
        <f>IF(AND(P$5&gt;=WBS_계획!$G$44,P$5&lt;=WBS_계획!$H$44),"■","")</f>
        <v/>
      </c>
      <c r="Q35" s="59" t="str">
        <f>IF(AND(Q$5&gt;=WBS_계획!$G$44,Q$5&lt;=WBS_계획!$H$44),"■","")</f>
        <v/>
      </c>
      <c r="R35" s="59" t="str">
        <f>IF(AND(R$5&gt;=WBS_계획!$G$44,R$5&lt;=WBS_계획!$H$44),"■","")</f>
        <v>■</v>
      </c>
      <c r="S35" s="59" t="str">
        <f>IF(AND(S$5&gt;=WBS_계획!$G$44,S$5&lt;=WBS_계획!$H$44),"■","")</f>
        <v>■</v>
      </c>
      <c r="T35" s="59" t="str">
        <f>IF(AND(T$5&gt;=WBS_계획!$G$44,T$5&lt;=WBS_계획!$H$44),"■","")</f>
        <v>■</v>
      </c>
      <c r="U35" s="59" t="str">
        <f>IF(AND(U$5&gt;=WBS_계획!$G$44,U$5&lt;=WBS_계획!$H$44),"■","")</f>
        <v/>
      </c>
      <c r="V35" s="59" t="str">
        <f>IF(AND(V$5&gt;=WBS_계획!$G$44,V$5&lt;=WBS_계획!$H$44),"■","")</f>
        <v/>
      </c>
      <c r="W35" s="59" t="str">
        <f>IF(AND(W$5&gt;=WBS_계획!$G$44,W$5&lt;=WBS_계획!$H$44),"■","")</f>
        <v/>
      </c>
      <c r="X35" s="60" t="str">
        <f>IF(AND(X$5&gt;=WBS_계획!$G$44,X$5&lt;=WBS_계획!$H$44),"■","")</f>
        <v/>
      </c>
    </row>
    <row r="36" spans="1:24" ht="27.95" customHeight="1">
      <c r="A36" s="19" t="s">
        <v>260</v>
      </c>
      <c r="B36" s="13" t="s">
        <v>262</v>
      </c>
      <c r="C36" s="25" t="s">
        <v>87</v>
      </c>
      <c r="D36" s="25" t="s">
        <v>22</v>
      </c>
      <c r="E36" s="59" t="str">
        <f>IF(AND(E$5&gt;=WBS_계획!$G$45,E$5&lt;=WBS_계획!$H$45),"■","")</f>
        <v/>
      </c>
      <c r="F36" s="59" t="str">
        <f>IF(AND(F$5&gt;=WBS_계획!$G$45,F$5&lt;=WBS_계획!$H$45),"■","")</f>
        <v/>
      </c>
      <c r="G36" s="59" t="str">
        <f>IF(AND(G$5&gt;=WBS_계획!$G$45,G$5&lt;=WBS_계획!$H$45),"■","")</f>
        <v/>
      </c>
      <c r="H36" s="59" t="str">
        <f>IF(AND(H$5&gt;=WBS_계획!$G$45,H$5&lt;=WBS_계획!$H$45),"■","")</f>
        <v/>
      </c>
      <c r="I36" s="59" t="str">
        <f>IF(AND(I$5&gt;=WBS_계획!$G$45,I$5&lt;=WBS_계획!$H$45),"■","")</f>
        <v/>
      </c>
      <c r="J36" s="59" t="str">
        <f>IF(AND(J$5&gt;=WBS_계획!$G$45,J$5&lt;=WBS_계획!$H$45),"■","")</f>
        <v/>
      </c>
      <c r="K36" s="59" t="str">
        <f>IF(AND(K$5&gt;=WBS_계획!$G$45,K$5&lt;=WBS_계획!$H$45),"■","")</f>
        <v/>
      </c>
      <c r="L36" s="59" t="str">
        <f>IF(AND(L$5&gt;=WBS_계획!$G$45,L$5&lt;=WBS_계획!$H$45),"■","")</f>
        <v/>
      </c>
      <c r="M36" s="59" t="str">
        <f>IF(AND(M$5&gt;=WBS_계획!$G$45,M$5&lt;=WBS_계획!$H$45),"■","")</f>
        <v/>
      </c>
      <c r="N36" s="59" t="str">
        <f>IF(AND(N$5&gt;=WBS_계획!$G$45,N$5&lt;=WBS_계획!$H$45),"■","")</f>
        <v/>
      </c>
      <c r="O36" s="59" t="str">
        <f>IF(AND(O$5&gt;=WBS_계획!$G$45,O$5&lt;=WBS_계획!$H$45),"■","")</f>
        <v/>
      </c>
      <c r="P36" s="59" t="str">
        <f>IF(AND(P$5&gt;=WBS_계획!$G$45,P$5&lt;=WBS_계획!$H$45),"■","")</f>
        <v/>
      </c>
      <c r="Q36" s="59" t="str">
        <f>IF(AND(Q$5&gt;=WBS_계획!$G$45,Q$5&lt;=WBS_계획!$H$45),"■","")</f>
        <v/>
      </c>
      <c r="R36" s="59" t="str">
        <f>IF(AND(R$5&gt;=WBS_계획!$G$45,R$5&lt;=WBS_계획!$H$45),"■","")</f>
        <v/>
      </c>
      <c r="S36" s="59" t="str">
        <f>IF(AND(S$5&gt;=WBS_계획!$G$45,S$5&lt;=WBS_계획!$H$45),"■","")</f>
        <v/>
      </c>
      <c r="T36" s="59" t="str">
        <f>IF(AND(T$5&gt;=WBS_계획!$G$45,T$5&lt;=WBS_계획!$H$45),"■","")</f>
        <v>■</v>
      </c>
      <c r="U36" s="59" t="str">
        <f>IF(AND(U$5&gt;=WBS_계획!$G$45,U$5&lt;=WBS_계획!$H$45),"■","")</f>
        <v>■</v>
      </c>
      <c r="V36" s="59" t="str">
        <f>IF(AND(V$5&gt;=WBS_계획!$G$45,V$5&lt;=WBS_계획!$H$45),"■","")</f>
        <v/>
      </c>
      <c r="W36" s="59" t="str">
        <f>IF(AND(W$5&gt;=WBS_계획!$G$45,W$5&lt;=WBS_계획!$H$45),"■","")</f>
        <v/>
      </c>
      <c r="X36" s="60" t="str">
        <f>IF(AND(X$5&gt;=WBS_계획!$G$45,X$5&lt;=WBS_계획!$H$45),"■","")</f>
        <v/>
      </c>
    </row>
    <row r="37" spans="1:24" ht="27.95" customHeight="1">
      <c r="A37" s="20" t="s">
        <v>265</v>
      </c>
      <c r="B37" s="14" t="s">
        <v>267</v>
      </c>
      <c r="C37" s="29" t="s">
        <v>87</v>
      </c>
      <c r="D37" s="29" t="s">
        <v>22</v>
      </c>
      <c r="E37" s="61" t="str">
        <f>IF(AND(E$5&gt;=WBS_계획!$G$46,E$5&lt;=WBS_계획!$H$46),"■","")</f>
        <v/>
      </c>
      <c r="F37" s="61" t="str">
        <f>IF(AND(F$5&gt;=WBS_계획!$G$46,F$5&lt;=WBS_계획!$H$46),"■","")</f>
        <v/>
      </c>
      <c r="G37" s="61" t="str">
        <f>IF(AND(G$5&gt;=WBS_계획!$G$46,G$5&lt;=WBS_계획!$H$46),"■","")</f>
        <v/>
      </c>
      <c r="H37" s="61" t="str">
        <f>IF(AND(H$5&gt;=WBS_계획!$G$46,H$5&lt;=WBS_계획!$H$46),"■","")</f>
        <v/>
      </c>
      <c r="I37" s="61" t="str">
        <f>IF(AND(I$5&gt;=WBS_계획!$G$46,I$5&lt;=WBS_계획!$H$46),"■","")</f>
        <v/>
      </c>
      <c r="J37" s="61" t="str">
        <f>IF(AND(J$5&gt;=WBS_계획!$G$46,J$5&lt;=WBS_계획!$H$46),"■","")</f>
        <v/>
      </c>
      <c r="K37" s="61" t="str">
        <f>IF(AND(K$5&gt;=WBS_계획!$G$46,K$5&lt;=WBS_계획!$H$46),"■","")</f>
        <v/>
      </c>
      <c r="L37" s="61" t="str">
        <f>IF(AND(L$5&gt;=WBS_계획!$G$46,L$5&lt;=WBS_계획!$H$46),"■","")</f>
        <v/>
      </c>
      <c r="M37" s="61" t="str">
        <f>IF(AND(M$5&gt;=WBS_계획!$G$46,M$5&lt;=WBS_계획!$H$46),"■","")</f>
        <v/>
      </c>
      <c r="N37" s="61" t="str">
        <f>IF(AND(N$5&gt;=WBS_계획!$G$46,N$5&lt;=WBS_계획!$H$46),"■","")</f>
        <v/>
      </c>
      <c r="O37" s="61" t="str">
        <f>IF(AND(O$5&gt;=WBS_계획!$G$46,O$5&lt;=WBS_계획!$H$46),"■","")</f>
        <v/>
      </c>
      <c r="P37" s="61" t="str">
        <f>IF(AND(P$5&gt;=WBS_계획!$G$46,P$5&lt;=WBS_계획!$H$46),"■","")</f>
        <v/>
      </c>
      <c r="Q37" s="61" t="str">
        <f>IF(AND(Q$5&gt;=WBS_계획!$G$46,Q$5&lt;=WBS_계획!$H$46),"■","")</f>
        <v/>
      </c>
      <c r="R37" s="61" t="str">
        <f>IF(AND(R$5&gt;=WBS_계획!$G$46,R$5&lt;=WBS_계획!$H$46),"■","")</f>
        <v/>
      </c>
      <c r="S37" s="61" t="str">
        <f>IF(AND(S$5&gt;=WBS_계획!$G$46,S$5&lt;=WBS_계획!$H$46),"■","")</f>
        <v/>
      </c>
      <c r="T37" s="61" t="str">
        <f>IF(AND(T$5&gt;=WBS_계획!$G$46,T$5&lt;=WBS_계획!$H$46),"■","")</f>
        <v>■</v>
      </c>
      <c r="U37" s="61" t="str">
        <f>IF(AND(U$5&gt;=WBS_계획!$G$46,U$5&lt;=WBS_계획!$H$46),"■","")</f>
        <v>■</v>
      </c>
      <c r="V37" s="61" t="str">
        <f>IF(AND(V$5&gt;=WBS_계획!$G$46,V$5&lt;=WBS_계획!$H$46),"■","")</f>
        <v/>
      </c>
      <c r="W37" s="61" t="str">
        <f>IF(AND(W$5&gt;=WBS_계획!$G$46,W$5&lt;=WBS_계획!$H$46),"■","")</f>
        <v/>
      </c>
      <c r="X37" s="62" t="str">
        <f>IF(AND(X$5&gt;=WBS_계획!$G$46,X$5&lt;=WBS_계획!$H$46),"■","")</f>
        <v/>
      </c>
    </row>
  </sheetData>
  <mergeCells count="9">
    <mergeCell ref="A1:X2"/>
    <mergeCell ref="A4:A5"/>
    <mergeCell ref="B4:B5"/>
    <mergeCell ref="C4:C5"/>
    <mergeCell ref="D4:D5"/>
    <mergeCell ref="E4:I4"/>
    <mergeCell ref="J4:N4"/>
    <mergeCell ref="O4:S4"/>
    <mergeCell ref="T4:X4"/>
  </mergeCells>
  <phoneticPr fontId="13" type="noConversion"/>
  <conditionalFormatting sqref="E6:X37">
    <cfRule type="expression" dxfId="3" priority="1">
      <formula>E6="■"</formula>
    </cfRule>
  </conditionalFormatting>
  <conditionalFormatting sqref="D6:D37">
    <cfRule type="expression" dxfId="2" priority="2">
      <formula>D6="완료"</formula>
    </cfRule>
    <cfRule type="expression" dxfId="1" priority="3">
      <formula>D6="진행중"</formula>
    </cfRule>
    <cfRule type="expression" dxfId="0" priority="4">
      <formula>D6="미착수"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WBS_요약</vt:lpstr>
      <vt:lpstr>WBS_계획</vt:lpstr>
      <vt:lpstr>WBS_Dictionary</vt:lpstr>
      <vt:lpstr>4주_일정</vt:lpstr>
      <vt:lpstr>Gantt_4주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jae yong seo</cp:lastModifiedBy>
  <dcterms:modified xsi:type="dcterms:W3CDTF">2026-07-28T16:36:14Z</dcterms:modified>
</cp:coreProperties>
</file>